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eb Sites\Colworth Striders\documents\"/>
    </mc:Choice>
  </mc:AlternateContent>
  <bookViews>
    <workbookView xWindow="-15" yWindow="5250" windowWidth="17250" windowHeight="5295"/>
  </bookViews>
  <sheets>
    <sheet name="2004" sheetId="10" r:id="rId1"/>
    <sheet name="Marathon 2004" sheetId="11" r:id="rId2"/>
    <sheet name="Rotterdam 2004" sheetId="9" r:id="rId3"/>
  </sheets>
  <definedNames>
    <definedName name="_xlnm.Print_Area" localSheetId="0">'2004'!$B$2:$F$36</definedName>
  </definedNames>
  <calcPr calcId="152511"/>
</workbook>
</file>

<file path=xl/calcChain.xml><?xml version="1.0" encoding="utf-8"?>
<calcChain xmlns="http://schemas.openxmlformats.org/spreadsheetml/2006/main">
  <c r="F3" i="10" l="1"/>
  <c r="F4" i="10" s="1"/>
  <c r="F5" i="10" s="1"/>
  <c r="F6" i="10" s="1"/>
  <c r="F7" i="10" s="1"/>
  <c r="F8" i="10" s="1"/>
  <c r="F9" i="10" s="1"/>
  <c r="F10" i="10" s="1"/>
  <c r="E12" i="10"/>
  <c r="D21" i="10"/>
  <c r="D32" i="10"/>
  <c r="D33" i="10"/>
  <c r="F17" i="11"/>
  <c r="C38" i="11"/>
  <c r="C4" i="11" s="1"/>
  <c r="C53" i="11"/>
  <c r="C5" i="11" s="1"/>
  <c r="D13" i="10" s="1"/>
  <c r="C79" i="11"/>
  <c r="C7" i="11" s="1"/>
  <c r="D15" i="10" s="1"/>
  <c r="C130" i="11"/>
  <c r="C8" i="11" s="1"/>
  <c r="D16" i="10" s="1"/>
  <c r="C211" i="11"/>
  <c r="C9" i="11" s="1"/>
  <c r="D17" i="10" s="1"/>
  <c r="C254" i="11"/>
  <c r="C12" i="11" s="1"/>
  <c r="D20" i="10" s="1"/>
  <c r="C256" i="11"/>
  <c r="C257" i="11"/>
  <c r="C258" i="11"/>
  <c r="C290" i="11" s="1"/>
  <c r="C13" i="11" s="1"/>
  <c r="D24" i="10" s="1"/>
  <c r="C259" i="11"/>
  <c r="C260" i="11"/>
  <c r="D262" i="11"/>
  <c r="D290" i="11"/>
  <c r="C15" i="9"/>
  <c r="F14" i="9" s="1"/>
  <c r="F15" i="9"/>
  <c r="C17" i="11" l="1"/>
  <c r="C21" i="11" s="1"/>
  <c r="D11" i="10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</calcChain>
</file>

<file path=xl/sharedStrings.xml><?xml version="1.0" encoding="utf-8"?>
<sst xmlns="http://schemas.openxmlformats.org/spreadsheetml/2006/main" count="333" uniqueCount="305">
  <si>
    <t>Item</t>
  </si>
  <si>
    <t>Credit</t>
  </si>
  <si>
    <t>Balance</t>
  </si>
  <si>
    <t xml:space="preserve">Date </t>
  </si>
  <si>
    <t xml:space="preserve">Debit </t>
  </si>
  <si>
    <t>Balance brought forward</t>
  </si>
  <si>
    <t>Deposits for Rotterdam</t>
  </si>
  <si>
    <t>Income</t>
  </si>
  <si>
    <t>Expenditure</t>
  </si>
  <si>
    <t>Profit</t>
  </si>
  <si>
    <t>£25 deposits x12</t>
  </si>
  <si>
    <t>£60 deposits x11</t>
  </si>
  <si>
    <t>Ferries</t>
  </si>
  <si>
    <t>£25 Striders Donation x11</t>
  </si>
  <si>
    <t>Petrol £35 x 2</t>
  </si>
  <si>
    <t>Spending money</t>
  </si>
  <si>
    <t>Ferries to Rotterdam (A.W.DADD)</t>
  </si>
  <si>
    <t>Petrol for Rotterdam (W.YOUNG)</t>
  </si>
  <si>
    <t>Petrol for Rotterdam (M.STATHAM)</t>
  </si>
  <si>
    <t>Euros</t>
  </si>
  <si>
    <t>Hostel</t>
  </si>
  <si>
    <t>Euros (NatWest, automatic debit)</t>
  </si>
  <si>
    <t>Insurance</t>
  </si>
  <si>
    <t>Donation from Sports &amp; Social Club</t>
  </si>
  <si>
    <t>S J CLARK &amp; L CLARK</t>
  </si>
  <si>
    <t>MR I P PAINTER</t>
  </si>
  <si>
    <t>MS L J PYMM</t>
  </si>
  <si>
    <t>MRS L &amp; MR M CARROLL</t>
  </si>
  <si>
    <t>M C ANSTEE ESQ &amp; MRS D J ANSTEE</t>
  </si>
  <si>
    <t>MR J J GAVIN</t>
  </si>
  <si>
    <t>MISS GAYLE SMITH</t>
  </si>
  <si>
    <t>MISS D THORNTON</t>
  </si>
  <si>
    <t>DR S M &amp; MRS C E MORREY</t>
  </si>
  <si>
    <t>D J &amp; S M SANDERS</t>
  </si>
  <si>
    <t>MR I N MALCOMBER &amp; MRS S MALCOMBER</t>
  </si>
  <si>
    <t>DR P RAYMENT</t>
  </si>
  <si>
    <t>Entry Fees 1</t>
  </si>
  <si>
    <t>Ad. Design consultancy</t>
  </si>
  <si>
    <t>Design Consultancy (Creative Workshop)</t>
  </si>
  <si>
    <t>B NORMAN</t>
  </si>
  <si>
    <t>MISS M BUURMAN</t>
  </si>
  <si>
    <t>MR G MARSHALL &amp; MRS L MARSHALL</t>
  </si>
  <si>
    <t>MRS J S FORRESTER</t>
  </si>
  <si>
    <t>MR R STEAD &amp; MRS HFJ STEAD</t>
  </si>
  <si>
    <t>MISS L M SWIFT</t>
  </si>
  <si>
    <t>M F CLARKE</t>
  </si>
  <si>
    <t>MR R A &amp; MRS C A FENN</t>
  </si>
  <si>
    <t>MRS I D BARR</t>
  </si>
  <si>
    <t>MR RICHARD M OGBORNE &amp; MRS ALISON J OGBORNE</t>
  </si>
  <si>
    <t>MR D MACHIN AND MRS V MACHIN</t>
  </si>
  <si>
    <t>MR P F CANT &amp; MRS J D CANT</t>
  </si>
  <si>
    <t>MR P S DAVIES</t>
  </si>
  <si>
    <t>Entry Fees 2</t>
  </si>
  <si>
    <t>Online Entries 1</t>
  </si>
  <si>
    <t>Entry Fees 3</t>
  </si>
  <si>
    <t>MRS J RICHARDSON</t>
  </si>
  <si>
    <t>MISS N R CIUFFARDI</t>
  </si>
  <si>
    <t>MS I WATSON</t>
  </si>
  <si>
    <t>MR C HAYHURST &amp; DR C HAYHURST</t>
  </si>
  <si>
    <t>MR J R MATTHEWS</t>
  </si>
  <si>
    <t>M F &amp; N M DUNBAR</t>
  </si>
  <si>
    <t>M T &amp; Y A BARNETT - AMS A/C</t>
  </si>
  <si>
    <t>MR A R G DUNN</t>
  </si>
  <si>
    <t>MR P D KERR-DELWORTH</t>
  </si>
  <si>
    <t>ANNE CYNTHIA PEILOW</t>
  </si>
  <si>
    <t>D J PEARSON</t>
  </si>
  <si>
    <t>MR R G QUENNELL</t>
  </si>
  <si>
    <t>A C PHIPPARD</t>
  </si>
  <si>
    <t>MRS C R BISSELL MR P BISSELL</t>
  </si>
  <si>
    <t>MR M S MOHAMMADI AND MRS S S MOHAMMADI</t>
  </si>
  <si>
    <t>M D &amp; S C LEONARD</t>
  </si>
  <si>
    <t>D/36480321-6 A S GATES</t>
  </si>
  <si>
    <t>J W MURSELL</t>
  </si>
  <si>
    <t>JANET BRAWN</t>
  </si>
  <si>
    <t>MR AJ A PULLINGER &amp; MRS A J PULLINGER</t>
  </si>
  <si>
    <t>MR R D &amp; MRS S J PIRON</t>
  </si>
  <si>
    <t>DR IT NORTON &amp; MRS CP NORTON</t>
  </si>
  <si>
    <t>MR P E VAN DER LOGT</t>
  </si>
  <si>
    <t>Entry Fees 4</t>
  </si>
  <si>
    <t>MR M FRANCIS</t>
  </si>
  <si>
    <t>MR CHRISTOPHER COTTAM</t>
  </si>
  <si>
    <t>MR P TEW</t>
  </si>
  <si>
    <t>M J &amp; L J LISTER</t>
  </si>
  <si>
    <t>MISS N C HARRIS</t>
  </si>
  <si>
    <t>MR G R HANCOCK</t>
  </si>
  <si>
    <t>G P SNAILUM</t>
  </si>
  <si>
    <t>M A INSKIP</t>
  </si>
  <si>
    <t>M I REVILL MRS S REVILL</t>
  </si>
  <si>
    <t>A C &amp; J E HOMAN</t>
  </si>
  <si>
    <t>MR ROSS MACKEN MRS JULIE MACKEN</t>
  </si>
  <si>
    <t>MRS E R MERRITT</t>
  </si>
  <si>
    <t>MR A J ROBINSON &amp; MISS C T RILEY</t>
  </si>
  <si>
    <t>MRS Z E TEBBUTT</t>
  </si>
  <si>
    <t>MR J ATTRIDGE</t>
  </si>
  <si>
    <t>MR P SWALES</t>
  </si>
  <si>
    <t>MR A J AUDAS AND MRS J AUDUS</t>
  </si>
  <si>
    <t>R CHAUDHARY</t>
  </si>
  <si>
    <t>R L HALES</t>
  </si>
  <si>
    <t>R D BEST MRS S M BEST</t>
  </si>
  <si>
    <t>S J HOUGHTON &amp; T G HOUGHTON</t>
  </si>
  <si>
    <t>MISS C E BRADLEY</t>
  </si>
  <si>
    <t>MR A J MOORE</t>
  </si>
  <si>
    <t>I NOBLE</t>
  </si>
  <si>
    <t>J P PIRON &amp; DR G CROWE</t>
  </si>
  <si>
    <t>MR P D STUART AND MRS P M STUART</t>
  </si>
  <si>
    <t>MR M LEE</t>
  </si>
  <si>
    <t>MR MT DONNELLY &amp; MRS EM DONNELLY</t>
  </si>
  <si>
    <t>DR C CHAPMAN</t>
  </si>
  <si>
    <t>A C JONES</t>
  </si>
  <si>
    <t>D P &amp; MRS J VAVANGAS</t>
  </si>
  <si>
    <t>MR S L GOFF</t>
  </si>
  <si>
    <t>C ADAIR</t>
  </si>
  <si>
    <t>G J &amp; A S REID</t>
  </si>
  <si>
    <t>K P WILLETT</t>
  </si>
  <si>
    <t>D ARMSTRONG</t>
  </si>
  <si>
    <t>I A KINGSTONE</t>
  </si>
  <si>
    <t>M G LEACH</t>
  </si>
  <si>
    <t>MISS S J PARADINE</t>
  </si>
  <si>
    <t>MR J M COWELL</t>
  </si>
  <si>
    <t>MR G E SMITH AND MRS J E SMITH</t>
  </si>
  <si>
    <t>MR G J HORSMAN MRS S A HORSMAN</t>
  </si>
  <si>
    <t>MR LW WOOLGAR &amp; MRS G WOOLGAR</t>
  </si>
  <si>
    <t>P L &amp; L NASH</t>
  </si>
  <si>
    <t>G.D. &amp; C.R. NANKIVELL</t>
  </si>
  <si>
    <t>D GORE</t>
  </si>
  <si>
    <t>Entry Fees 5</t>
  </si>
  <si>
    <t>CASH</t>
  </si>
  <si>
    <t>MISS K BARRON</t>
  </si>
  <si>
    <t>MRS A J RAWSON</t>
  </si>
  <si>
    <t>P J DRINKWATER</t>
  </si>
  <si>
    <t>DR A C GILBY</t>
  </si>
  <si>
    <t>MRS V C HOLT &amp; DR C B HOLT</t>
  </si>
  <si>
    <t>D N &amp; T R C KEAYES</t>
  </si>
  <si>
    <t>MR D J EATON</t>
  </si>
  <si>
    <t>MR R G CLARK</t>
  </si>
  <si>
    <t>MR A P SEWELL</t>
  </si>
  <si>
    <t>S BROWN ESQ</t>
  </si>
  <si>
    <t>L A SHEILS</t>
  </si>
  <si>
    <t>E KIRK ESQ &amp; MRS L KIRK</t>
  </si>
  <si>
    <t>DR H E DAVID</t>
  </si>
  <si>
    <t>MRS V J BIRD</t>
  </si>
  <si>
    <t>MISS TL HURST</t>
  </si>
  <si>
    <t>H E RUSSELL &amp; A B RUSSELL</t>
  </si>
  <si>
    <t>MR J &amp; MRS LS HOLMES</t>
  </si>
  <si>
    <t>MRS D L GOODWILL</t>
  </si>
  <si>
    <t>MISS P A JONES</t>
  </si>
  <si>
    <t>N J BECKWITH</t>
  </si>
  <si>
    <t>MS J WALKER</t>
  </si>
  <si>
    <t>MRS J LEHAIN</t>
  </si>
  <si>
    <t>K W &amp; A M WILFORD</t>
  </si>
  <si>
    <t>S J HOWMAN J HOWMAN</t>
  </si>
  <si>
    <t>MR C T SMITH</t>
  </si>
  <si>
    <t>MRS H J MACKINNON</t>
  </si>
  <si>
    <t>D J DEBNAM &amp; L A DEBNAM</t>
  </si>
  <si>
    <t>MR S J BULLARD HOUSE ACCOUNT</t>
  </si>
  <si>
    <t>MRS K L ASHBY</t>
  </si>
  <si>
    <t>S R THURSTON &amp; L E THURSTON</t>
  </si>
  <si>
    <t>MRS K T KELL</t>
  </si>
  <si>
    <t>MR H FERDINANDO &amp; MRS H FERDINANDO</t>
  </si>
  <si>
    <t>MISS S C CANNELL</t>
  </si>
  <si>
    <t>C &amp; M SPARHAM</t>
  </si>
  <si>
    <t>MR D M TOLLEY</t>
  </si>
  <si>
    <t>MR P HANNAH &amp; MRS A J HANNAH</t>
  </si>
  <si>
    <t>MRS B I CARTER</t>
  </si>
  <si>
    <t>MR A J KEMP</t>
  </si>
  <si>
    <t>ALAN K THOMSON</t>
  </si>
  <si>
    <t>MR AW SELBIE &amp; MRS EM SELBIE</t>
  </si>
  <si>
    <t>Lipton Sponsorship (balance)</t>
  </si>
  <si>
    <t>B L TILBURY &amp; MRS G TILBURY</t>
  </si>
  <si>
    <t>J C ADAM</t>
  </si>
  <si>
    <t>G P &amp; J E BAYES</t>
  </si>
  <si>
    <t>MISS S J JONES</t>
  </si>
  <si>
    <t>MR S &amp; MRS L C CROCKER</t>
  </si>
  <si>
    <t>MISS KAY E DAVIES</t>
  </si>
  <si>
    <t>R J WATSON</t>
  </si>
  <si>
    <t>MISS S D BULJEEON</t>
  </si>
  <si>
    <t>MR R C &amp; MRS V A KESTER</t>
  </si>
  <si>
    <t>S J &amp; MRS E A MARSHALL</t>
  </si>
  <si>
    <t>MR TJ LONG &amp; MRS L M LONG</t>
  </si>
  <si>
    <t>MR M VAUGHAN</t>
  </si>
  <si>
    <t>MRS A E LEACH</t>
  </si>
  <si>
    <t>MR M R INGLEDEW MRS J E INGLEDEW</t>
  </si>
  <si>
    <t>S J &amp; S M YEOMANS</t>
  </si>
  <si>
    <t>MR SAMUEL G SMITH</t>
  </si>
  <si>
    <t>M T BELMAR</t>
  </si>
  <si>
    <t>W &amp; K BARRETT</t>
  </si>
  <si>
    <t>MR NR TAYLOR &amp; MRS NJ TAYLOR</t>
  </si>
  <si>
    <t>K D KNIGHT</t>
  </si>
  <si>
    <t>J P &amp; A GRIFFITHS</t>
  </si>
  <si>
    <t>M R &amp; M J GREEN</t>
  </si>
  <si>
    <t>D &amp; C MCDOUGALL</t>
  </si>
  <si>
    <t>WILLIAM R &amp; MRS GAIL YOUNG</t>
  </si>
  <si>
    <t>V M &amp; J M PENTONY</t>
  </si>
  <si>
    <t>MR C J GIPSON</t>
  </si>
  <si>
    <t>MR M S MCKAY</t>
  </si>
  <si>
    <t>MR D A HALL</t>
  </si>
  <si>
    <t>MRS SJ BUTLER</t>
  </si>
  <si>
    <t>MR C S CAPPS &amp; MRS P A CAPPS</t>
  </si>
  <si>
    <t>MR A WOOTEN &amp; MRS L WOOTEN</t>
  </si>
  <si>
    <t>MR R P GOODBAND &amp; MRS R M GOODBAND</t>
  </si>
  <si>
    <t>P &amp; K WILDING</t>
  </si>
  <si>
    <t>MR &amp; MRS D LOCKLEY</t>
  </si>
  <si>
    <t>MR M J EADY</t>
  </si>
  <si>
    <t>R J WILDMAN</t>
  </si>
  <si>
    <t>A G GRIFFIN &amp; L GRIFFIN</t>
  </si>
  <si>
    <t>W J C BOWDEN</t>
  </si>
  <si>
    <t>MISS D HYLIANDS</t>
  </si>
  <si>
    <t>MR P STABLER 7?</t>
  </si>
  <si>
    <t>Entry Fees 6</t>
  </si>
  <si>
    <t>Online Entries 2</t>
  </si>
  <si>
    <t>Online Entries 1 (April, paid in May)</t>
  </si>
  <si>
    <t>Online Entries 2 (May, paid in June)</t>
  </si>
  <si>
    <t>CASH to bank</t>
  </si>
  <si>
    <t>Total CASH</t>
  </si>
  <si>
    <t>CASH to float</t>
  </si>
  <si>
    <t>MR M STATHAM &amp; MRS L STATHAM</t>
  </si>
  <si>
    <t>MISS P POLET</t>
  </si>
  <si>
    <t>JAMES FARMBROUGH</t>
  </si>
  <si>
    <t>DR MORGAN WALTERS</t>
  </si>
  <si>
    <t>MR S B GINGELL &amp; MRS L A GINGELL</t>
  </si>
  <si>
    <t>E KUBACKI &amp; A MACLEAN</t>
  </si>
  <si>
    <t>MISS MJ WILLIAMS</t>
  </si>
  <si>
    <t>MR C ASANTE AMPADUH</t>
  </si>
  <si>
    <t>MRS S TAYLOR</t>
  </si>
  <si>
    <t>MISS L D BUTLIN</t>
  </si>
  <si>
    <t>DR R J GALLIVAN MRS A K GALLIVAN</t>
  </si>
  <si>
    <t>MRS G GREEN</t>
  </si>
  <si>
    <t>R J &amp; A M WRIGHT</t>
  </si>
  <si>
    <t>MRS D E WALLIS</t>
  </si>
  <si>
    <t>DR L K WOOD</t>
  </si>
  <si>
    <t>MRS S A FIRMIN</t>
  </si>
  <si>
    <t>MISS Z THORNBURGH</t>
  </si>
  <si>
    <t>J E BAYES</t>
  </si>
  <si>
    <t>MR W J HARVEY</t>
  </si>
  <si>
    <t>I M ROGERS &amp; D E ROGERS</t>
  </si>
  <si>
    <t>MR P B &amp; MRS A L FREESTON</t>
  </si>
  <si>
    <t>I MCNEILL</t>
  </si>
  <si>
    <t>S H LUA</t>
  </si>
  <si>
    <t>MISS E CORDERO CRESPO</t>
  </si>
  <si>
    <t>D G &amp; A P SHARP</t>
  </si>
  <si>
    <t>DW &amp; SH HALL</t>
  </si>
  <si>
    <t>MISS F COOKE</t>
  </si>
  <si>
    <t>DR C W GOODSALL MRS A S GOODSALL</t>
  </si>
  <si>
    <t>MR M C AIDULIS</t>
  </si>
  <si>
    <t>DR P PUDNEY &amp; DR B WOLF</t>
  </si>
  <si>
    <t>MR B PICHLER</t>
  </si>
  <si>
    <t>Y COPPOLA</t>
  </si>
  <si>
    <t>D G &amp; D E MAYLING</t>
  </si>
  <si>
    <t>MR R &amp; MRS A HEAP</t>
  </si>
  <si>
    <t>MR D MORRISON</t>
  </si>
  <si>
    <t>MR P T WILDMAN &amp; MRS E S WILDMAN</t>
  </si>
  <si>
    <t>Float</t>
  </si>
  <si>
    <t>CASH Float</t>
  </si>
  <si>
    <t>Bouncy Castle</t>
  </si>
  <si>
    <t>Strawberries (RFJ Carington)</t>
  </si>
  <si>
    <t>Late Entries etc.</t>
  </si>
  <si>
    <t>Strawberries</t>
  </si>
  <si>
    <t>Late Entries (minus "gifts" and beers)</t>
  </si>
  <si>
    <t>Silver</t>
  </si>
  <si>
    <t>Copper</t>
  </si>
  <si>
    <t>MS L A COUTTS &amp; MR ANTHONY BARNES</t>
  </si>
  <si>
    <t>MISS ELIZABETH R LUSTY</t>
  </si>
  <si>
    <t>GP &amp; MRS TJ WALE</t>
  </si>
  <si>
    <t>DR M J WHELAN &amp; MRS R VILLA-WHELAN</t>
  </si>
  <si>
    <t>MR R G LAUGHTON &amp; MISS J L HARRIS</t>
  </si>
  <si>
    <t>MR J A A ROCKE MRS E ROCKE</t>
  </si>
  <si>
    <t>MR T W INMAN</t>
  </si>
  <si>
    <t>MR SJ GAUNT</t>
  </si>
  <si>
    <t>MISS A HUTCHINSON</t>
  </si>
  <si>
    <t>P &amp; J E SIMPSON NUMBER ONE ACCOUNT</t>
  </si>
  <si>
    <t>MR C A &amp; MRS J DE SILVA</t>
  </si>
  <si>
    <t>MR P REDDEN MRS J A REDDEN</t>
  </si>
  <si>
    <t>MR J ROGERS &amp; MRS C ROGERS</t>
  </si>
  <si>
    <t>B WEST</t>
  </si>
  <si>
    <t>MR G NEBE-VON CARON &amp; MRS C VON CARON</t>
  </si>
  <si>
    <t>LESLEY BYRNE PROPERTY ACCOUNT</t>
  </si>
  <si>
    <t>MR C A BRICHER MRS K F BRICHER</t>
  </si>
  <si>
    <t>M T DOWDY</t>
  </si>
  <si>
    <t>MR D A PARKINS &amp; MRS C A MACMILLAN</t>
  </si>
  <si>
    <t>MRS D L COCHRANE</t>
  </si>
  <si>
    <t>MR S C HOWARD &amp; MRS J M HOWARD</t>
  </si>
  <si>
    <t>Z M WILLETT</t>
  </si>
  <si>
    <t>Late Entries (minus "gifts and beer")</t>
  </si>
  <si>
    <t>Gifts to helpers (MR.R.PIRON)</t>
  </si>
  <si>
    <t>Gifts to helpers (MALCOLM HOLMES)</t>
  </si>
  <si>
    <t>Deposit for marquee (RETURNED)</t>
  </si>
  <si>
    <t>Gifts to helpers</t>
  </si>
  <si>
    <t>To Colworth…</t>
  </si>
  <si>
    <t>Donation to Beverages Appeal</t>
  </si>
  <si>
    <t>(Beverages Sri Lankan Appeal)</t>
  </si>
  <si>
    <t>After LITMC should be roughly 800-900 in account.</t>
  </si>
  <si>
    <t>ARC</t>
  </si>
  <si>
    <t>C2 Chef Appeal</t>
  </si>
  <si>
    <t>Donation to Charities Committee</t>
  </si>
  <si>
    <t>Donation to ARC</t>
  </si>
  <si>
    <t>Donation to C2 Chef Fund</t>
  </si>
  <si>
    <t>Online Entries 3</t>
  </si>
  <si>
    <t>Unilever R&amp;D Colworth (purchases)</t>
  </si>
  <si>
    <t>Sundries</t>
  </si>
  <si>
    <t>Sundries from LITMC</t>
  </si>
  <si>
    <t>UNILEVER plc (Charities Committee)</t>
  </si>
  <si>
    <t>Engraving for relay (MALCOLM HOLMES)</t>
  </si>
  <si>
    <t>Extra payment that we didn't expect.</t>
  </si>
  <si>
    <t>Colworth 8 curry (RICHARD PIRON)</t>
  </si>
  <si>
    <t>Colworth 8 curry (MALCOLM HOLMES)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</si>
</sst>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6" xfId="0" applyNumberFormat="1" applyFill="1" applyBorder="1" applyAlignment="1">
      <alignment horizontal="center"/>
    </xf>
    <xf numFmtId="0" fontId="0" fillId="0" borderId="1" xfId="0" applyFill="1" applyBorder="1"/>
    <xf numFmtId="44" fontId="0" fillId="0" borderId="1" xfId="0" applyNumberFormat="1" applyFill="1" applyBorder="1"/>
    <xf numFmtId="16" fontId="0" fillId="0" borderId="7" xfId="0" applyNumberFormat="1" applyFill="1" applyBorder="1" applyAlignment="1">
      <alignment horizontal="center"/>
    </xf>
    <xf numFmtId="0" fontId="0" fillId="0" borderId="8" xfId="0" applyFill="1" applyBorder="1"/>
    <xf numFmtId="44" fontId="0" fillId="0" borderId="8" xfId="0" applyNumberFormat="1" applyFill="1" applyBorder="1"/>
    <xf numFmtId="0" fontId="0" fillId="0" borderId="9" xfId="0" applyBorder="1"/>
    <xf numFmtId="0" fontId="0" fillId="0" borderId="10" xfId="0" applyBorder="1"/>
    <xf numFmtId="44" fontId="0" fillId="0" borderId="4" xfId="1" applyFont="1" applyBorder="1" applyAlignment="1">
      <alignment horizontal="center"/>
    </xf>
    <xf numFmtId="44" fontId="0" fillId="0" borderId="8" xfId="1" applyFon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2" xfId="1" applyFont="1" applyBorder="1"/>
    <xf numFmtId="0" fontId="0" fillId="0" borderId="11" xfId="0" applyBorder="1"/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1" applyNumberFormat="1" applyFont="1"/>
    <xf numFmtId="44" fontId="0" fillId="0" borderId="0" xfId="1" applyNumberFormat="1" applyFont="1" applyAlignment="1">
      <alignment horizontal="center"/>
    </xf>
    <xf numFmtId="44" fontId="0" fillId="0" borderId="12" xfId="1" applyNumberFormat="1" applyFont="1" applyBorder="1" applyAlignment="1">
      <alignment horizontal="center"/>
    </xf>
    <xf numFmtId="44" fontId="0" fillId="0" borderId="13" xfId="1" applyNumberFormat="1" applyFont="1" applyBorder="1" applyAlignment="1">
      <alignment horizontal="center"/>
    </xf>
    <xf numFmtId="44" fontId="0" fillId="0" borderId="12" xfId="1" applyNumberFormat="1" applyFont="1" applyBorder="1"/>
    <xf numFmtId="44" fontId="0" fillId="0" borderId="13" xfId="1" applyNumberFormat="1" applyFont="1" applyBorder="1"/>
    <xf numFmtId="44" fontId="3" fillId="0" borderId="12" xfId="1" applyNumberFormat="1" applyFont="1" applyFill="1" applyBorder="1"/>
    <xf numFmtId="0" fontId="2" fillId="2" borderId="14" xfId="0" applyFont="1" applyFill="1" applyBorder="1"/>
    <xf numFmtId="44" fontId="2" fillId="0" borderId="15" xfId="1" applyNumberFormat="1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44" fontId="0" fillId="0" borderId="16" xfId="0" applyNumberFormat="1" applyFill="1" applyBorder="1"/>
    <xf numFmtId="44" fontId="0" fillId="0" borderId="17" xfId="0" applyNumberFormat="1" applyFill="1" applyBorder="1"/>
    <xf numFmtId="0" fontId="0" fillId="0" borderId="0" xfId="0" applyFill="1" applyBorder="1"/>
    <xf numFmtId="44" fontId="2" fillId="2" borderId="18" xfId="1" applyNumberFormat="1" applyFont="1" applyFill="1" applyBorder="1"/>
    <xf numFmtId="44" fontId="0" fillId="0" borderId="19" xfId="1" applyNumberFormat="1" applyFont="1" applyBorder="1"/>
    <xf numFmtId="0" fontId="3" fillId="0" borderId="9" xfId="0" applyFont="1" applyFill="1" applyBorder="1"/>
    <xf numFmtId="44" fontId="2" fillId="2" borderId="18" xfId="1" applyNumberFormat="1" applyFont="1" applyFill="1" applyBorder="1" applyAlignment="1">
      <alignment horizontal="center"/>
    </xf>
    <xf numFmtId="44" fontId="0" fillId="0" borderId="19" xfId="1" applyNumberFormat="1" applyFont="1" applyBorder="1" applyAlignment="1">
      <alignment horizontal="center"/>
    </xf>
    <xf numFmtId="44" fontId="0" fillId="0" borderId="20" xfId="0" applyNumberFormat="1" applyFill="1" applyBorder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0" xfId="1" applyNumberFormat="1" applyFont="1" applyBorder="1" applyAlignment="1">
      <alignment horizontal="center"/>
    </xf>
    <xf numFmtId="0" fontId="0" fillId="0" borderId="21" xfId="0" applyBorder="1"/>
    <xf numFmtId="44" fontId="0" fillId="0" borderId="21" xfId="1" applyNumberFormat="1" applyFont="1" applyBorder="1" applyAlignment="1">
      <alignment horizontal="center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44" fontId="0" fillId="0" borderId="25" xfId="1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4" fontId="2" fillId="0" borderId="25" xfId="0" applyNumberFormat="1" applyFont="1" applyBorder="1" applyAlignment="1">
      <alignment horizontal="center"/>
    </xf>
    <xf numFmtId="44" fontId="0" fillId="0" borderId="22" xfId="0" applyNumberFormat="1" applyBorder="1"/>
    <xf numFmtId="0" fontId="2" fillId="0" borderId="22" xfId="0" applyFont="1" applyBorder="1" applyAlignment="1">
      <alignment horizontal="center"/>
    </xf>
    <xf numFmtId="0" fontId="0" fillId="0" borderId="26" xfId="0" applyBorder="1"/>
    <xf numFmtId="44" fontId="0" fillId="0" borderId="27" xfId="1" applyNumberFormat="1" applyFont="1" applyBorder="1" applyAlignment="1">
      <alignment horizontal="center"/>
    </xf>
    <xf numFmtId="44" fontId="0" fillId="0" borderId="23" xfId="1" applyNumberFormat="1" applyFont="1" applyBorder="1" applyAlignment="1">
      <alignment horizontal="center"/>
    </xf>
    <xf numFmtId="44" fontId="0" fillId="0" borderId="28" xfId="1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2" fillId="0" borderId="28" xfId="0" applyNumberFormat="1" applyFon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6" fontId="0" fillId="0" borderId="22" xfId="0" applyNumberFormat="1" applyBorder="1" applyAlignment="1">
      <alignment horizontal="center"/>
    </xf>
    <xf numFmtId="0" fontId="2" fillId="0" borderId="29" xfId="0" applyFont="1" applyBorder="1" applyAlignment="1">
      <alignment horizontal="center"/>
    </xf>
    <xf numFmtId="44" fontId="2" fillId="0" borderId="30" xfId="0" applyNumberFormat="1" applyFont="1" applyBorder="1" applyAlignment="1">
      <alignment horizontal="center"/>
    </xf>
    <xf numFmtId="44" fontId="0" fillId="0" borderId="31" xfId="0" applyNumberFormat="1" applyBorder="1"/>
    <xf numFmtId="16" fontId="0" fillId="0" borderId="7" xfId="0" applyNumberFormat="1" applyBorder="1" applyAlignment="1">
      <alignment horizontal="center"/>
    </xf>
    <xf numFmtId="0" fontId="0" fillId="0" borderId="8" xfId="0" applyBorder="1"/>
    <xf numFmtId="44" fontId="0" fillId="0" borderId="8" xfId="1" applyFont="1" applyBorder="1"/>
    <xf numFmtId="44" fontId="0" fillId="0" borderId="8" xfId="0" applyNumberFormat="1" applyBorder="1"/>
    <xf numFmtId="44" fontId="0" fillId="0" borderId="32" xfId="0" applyNumberFormat="1" applyFill="1" applyBorder="1"/>
    <xf numFmtId="16" fontId="0" fillId="0" borderId="33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abSelected="1" workbookViewId="0"/>
  </sheetViews>
  <sheetFormatPr defaultRowHeight="12.75" x14ac:dyDescent="0.2"/>
  <cols>
    <col min="2" max="2" width="7.140625" bestFit="1" customWidth="1"/>
    <col min="3" max="3" width="36" customWidth="1"/>
    <col min="4" max="6" width="10.28515625" bestFit="1" customWidth="1"/>
    <col min="7" max="7" width="1.85546875" customWidth="1"/>
  </cols>
  <sheetData>
    <row r="1" spans="2:8" ht="13.5" thickBot="1" x14ac:dyDescent="0.25"/>
    <row r="2" spans="2:8" ht="13.5" thickBot="1" x14ac:dyDescent="0.25">
      <c r="B2" s="5" t="s">
        <v>3</v>
      </c>
      <c r="C2" s="6" t="s">
        <v>0</v>
      </c>
      <c r="D2" s="16" t="s">
        <v>1</v>
      </c>
      <c r="E2" s="6" t="s">
        <v>4</v>
      </c>
      <c r="F2" s="7" t="s">
        <v>2</v>
      </c>
    </row>
    <row r="3" spans="2:8" x14ac:dyDescent="0.2">
      <c r="B3" s="11">
        <v>37622</v>
      </c>
      <c r="C3" s="12" t="s">
        <v>5</v>
      </c>
      <c r="D3" s="17"/>
      <c r="E3" s="13"/>
      <c r="F3" s="42">
        <f>633.25</f>
        <v>633.25</v>
      </c>
    </row>
    <row r="4" spans="2:8" x14ac:dyDescent="0.2">
      <c r="B4" s="11">
        <v>38040</v>
      </c>
      <c r="C4" s="12" t="s">
        <v>6</v>
      </c>
      <c r="D4" s="17">
        <v>960</v>
      </c>
      <c r="E4" s="13"/>
      <c r="F4" s="35">
        <f t="shared" ref="F4:F29" si="0">F3+D4-E4</f>
        <v>1593.25</v>
      </c>
    </row>
    <row r="5" spans="2:8" x14ac:dyDescent="0.2">
      <c r="B5" s="11">
        <v>38044</v>
      </c>
      <c r="C5" s="12" t="s">
        <v>285</v>
      </c>
      <c r="D5" s="17"/>
      <c r="E5" s="10"/>
      <c r="F5" s="35">
        <f t="shared" si="0"/>
        <v>1593.25</v>
      </c>
    </row>
    <row r="6" spans="2:8" x14ac:dyDescent="0.2">
      <c r="B6" s="8">
        <v>38065</v>
      </c>
      <c r="C6" s="9" t="s">
        <v>16</v>
      </c>
      <c r="D6" s="18"/>
      <c r="E6" s="10">
        <v>457</v>
      </c>
      <c r="F6" s="35">
        <f t="shared" si="0"/>
        <v>1136.25</v>
      </c>
    </row>
    <row r="7" spans="2:8" x14ac:dyDescent="0.2">
      <c r="B7" s="8">
        <v>38065</v>
      </c>
      <c r="C7" s="36" t="s">
        <v>17</v>
      </c>
      <c r="D7" s="18"/>
      <c r="E7" s="10">
        <v>35</v>
      </c>
      <c r="F7" s="35">
        <f t="shared" si="0"/>
        <v>1101.25</v>
      </c>
    </row>
    <row r="8" spans="2:8" x14ac:dyDescent="0.2">
      <c r="B8" s="8">
        <v>38065</v>
      </c>
      <c r="C8" s="9" t="s">
        <v>18</v>
      </c>
      <c r="D8" s="18"/>
      <c r="E8" s="10">
        <v>35</v>
      </c>
      <c r="F8" s="35">
        <f t="shared" si="0"/>
        <v>1066.25</v>
      </c>
    </row>
    <row r="9" spans="2:8" x14ac:dyDescent="0.2">
      <c r="B9" s="8">
        <v>38065</v>
      </c>
      <c r="C9" s="9" t="s">
        <v>21</v>
      </c>
      <c r="D9" s="18"/>
      <c r="E9" s="10">
        <v>709.22</v>
      </c>
      <c r="F9" s="35">
        <f t="shared" si="0"/>
        <v>357.03</v>
      </c>
      <c r="H9" t="s">
        <v>290</v>
      </c>
    </row>
    <row r="10" spans="2:8" x14ac:dyDescent="0.2">
      <c r="B10" s="8">
        <v>38100</v>
      </c>
      <c r="C10" s="1" t="s">
        <v>23</v>
      </c>
      <c r="D10" s="19">
        <v>500</v>
      </c>
      <c r="E10" s="1"/>
      <c r="F10" s="35">
        <f t="shared" si="0"/>
        <v>857.03</v>
      </c>
    </row>
    <row r="11" spans="2:8" x14ac:dyDescent="0.2">
      <c r="B11" s="8">
        <v>38100</v>
      </c>
      <c r="C11" s="9" t="s">
        <v>36</v>
      </c>
      <c r="D11" s="18">
        <f>'Marathon 2004'!C4</f>
        <v>199</v>
      </c>
      <c r="E11" s="10"/>
      <c r="F11" s="35">
        <f t="shared" si="0"/>
        <v>1056.03</v>
      </c>
    </row>
    <row r="12" spans="2:8" x14ac:dyDescent="0.2">
      <c r="B12" s="8">
        <v>38106</v>
      </c>
      <c r="C12" s="9" t="s">
        <v>38</v>
      </c>
      <c r="D12" s="18"/>
      <c r="E12" s="10">
        <f>'Marathon 2004'!F4</f>
        <v>94</v>
      </c>
      <c r="F12" s="35">
        <f t="shared" si="0"/>
        <v>962.03</v>
      </c>
    </row>
    <row r="13" spans="2:8" x14ac:dyDescent="0.2">
      <c r="B13" s="8">
        <v>38107</v>
      </c>
      <c r="C13" s="9" t="s">
        <v>52</v>
      </c>
      <c r="D13" s="18">
        <f>'Marathon 2004'!C5</f>
        <v>197</v>
      </c>
      <c r="E13" s="10"/>
      <c r="F13" s="35">
        <f t="shared" si="0"/>
        <v>1159.03</v>
      </c>
    </row>
    <row r="14" spans="2:8" x14ac:dyDescent="0.2">
      <c r="B14" s="8"/>
      <c r="C14" s="9" t="s">
        <v>210</v>
      </c>
      <c r="D14" s="18">
        <v>188</v>
      </c>
      <c r="E14" s="10"/>
      <c r="F14" s="35">
        <f t="shared" si="0"/>
        <v>1347.03</v>
      </c>
    </row>
    <row r="15" spans="2:8" x14ac:dyDescent="0.2">
      <c r="B15" s="8">
        <v>38124</v>
      </c>
      <c r="C15" s="9" t="s">
        <v>54</v>
      </c>
      <c r="D15" s="18">
        <f>'Marathon 2004'!C7</f>
        <v>390</v>
      </c>
      <c r="E15" s="10"/>
      <c r="F15" s="35">
        <f t="shared" si="0"/>
        <v>1737.03</v>
      </c>
    </row>
    <row r="16" spans="2:8" x14ac:dyDescent="0.2">
      <c r="B16" s="8">
        <v>38135</v>
      </c>
      <c r="C16" s="9" t="s">
        <v>78</v>
      </c>
      <c r="D16" s="18">
        <f>'Marathon 2004'!C8</f>
        <v>666</v>
      </c>
      <c r="E16" s="10"/>
      <c r="F16" s="35">
        <f t="shared" si="0"/>
        <v>2403.0299999999997</v>
      </c>
    </row>
    <row r="17" spans="2:8" x14ac:dyDescent="0.2">
      <c r="B17" s="8">
        <v>38149</v>
      </c>
      <c r="C17" s="9" t="s">
        <v>125</v>
      </c>
      <c r="D17" s="18">
        <f>'Marathon 2004'!C9</f>
        <v>832</v>
      </c>
      <c r="E17" s="10"/>
      <c r="F17" s="35">
        <f t="shared" si="0"/>
        <v>3235.0299999999997</v>
      </c>
    </row>
    <row r="18" spans="2:8" x14ac:dyDescent="0.2">
      <c r="B18" s="8">
        <v>38149</v>
      </c>
      <c r="C18" s="9" t="s">
        <v>167</v>
      </c>
      <c r="D18" s="18">
        <v>500</v>
      </c>
      <c r="E18" s="10"/>
      <c r="F18" s="35">
        <f t="shared" si="0"/>
        <v>3735.0299999999997</v>
      </c>
    </row>
    <row r="19" spans="2:8" x14ac:dyDescent="0.2">
      <c r="B19" s="8">
        <v>38149</v>
      </c>
      <c r="C19" s="9" t="s">
        <v>252</v>
      </c>
      <c r="D19" s="18"/>
      <c r="E19" s="10">
        <v>60</v>
      </c>
      <c r="F19" s="35">
        <f t="shared" si="0"/>
        <v>3675.0299999999997</v>
      </c>
    </row>
    <row r="20" spans="2:8" x14ac:dyDescent="0.2">
      <c r="B20" s="8">
        <v>38156</v>
      </c>
      <c r="C20" s="9" t="s">
        <v>208</v>
      </c>
      <c r="D20" s="18">
        <f>'Marathon 2004'!C12</f>
        <v>487</v>
      </c>
      <c r="E20" s="10"/>
      <c r="F20" s="35">
        <f t="shared" si="0"/>
        <v>4162.03</v>
      </c>
    </row>
    <row r="21" spans="2:8" x14ac:dyDescent="0.2">
      <c r="B21" s="8"/>
      <c r="C21" s="9" t="s">
        <v>211</v>
      </c>
      <c r="D21" s="18">
        <f>175+84</f>
        <v>259</v>
      </c>
      <c r="E21" s="10"/>
      <c r="F21" s="35">
        <f t="shared" si="0"/>
        <v>4421.03</v>
      </c>
    </row>
    <row r="22" spans="2:8" x14ac:dyDescent="0.2">
      <c r="B22" s="8">
        <v>38156</v>
      </c>
      <c r="C22" s="9" t="s">
        <v>253</v>
      </c>
      <c r="D22" s="18"/>
      <c r="E22" s="18">
        <v>65</v>
      </c>
      <c r="F22" s="35">
        <f t="shared" si="0"/>
        <v>4356.03</v>
      </c>
    </row>
    <row r="23" spans="2:8" x14ac:dyDescent="0.2">
      <c r="B23" s="8">
        <v>38156</v>
      </c>
      <c r="C23" s="9" t="s">
        <v>254</v>
      </c>
      <c r="D23" s="18"/>
      <c r="E23" s="10">
        <v>80</v>
      </c>
      <c r="F23" s="35">
        <f t="shared" si="0"/>
        <v>4276.03</v>
      </c>
    </row>
    <row r="24" spans="2:8" x14ac:dyDescent="0.2">
      <c r="B24" s="8">
        <v>38159</v>
      </c>
      <c r="C24" s="9" t="s">
        <v>255</v>
      </c>
      <c r="D24" s="18">
        <f>'Marathon 2004'!C13</f>
        <v>1207.4000000000001</v>
      </c>
      <c r="E24" s="10"/>
      <c r="F24" s="35">
        <f t="shared" si="0"/>
        <v>5483.43</v>
      </c>
    </row>
    <row r="25" spans="2:8" x14ac:dyDescent="0.2">
      <c r="B25" s="8">
        <v>38161</v>
      </c>
      <c r="C25" s="9" t="s">
        <v>283</v>
      </c>
      <c r="D25" s="18"/>
      <c r="E25" s="10">
        <v>38.68</v>
      </c>
      <c r="F25" s="35">
        <f t="shared" si="0"/>
        <v>5444.75</v>
      </c>
    </row>
    <row r="26" spans="2:8" x14ac:dyDescent="0.2">
      <c r="B26" s="8">
        <v>38162</v>
      </c>
      <c r="C26" s="9" t="s">
        <v>284</v>
      </c>
      <c r="D26" s="18"/>
      <c r="E26" s="10">
        <v>10</v>
      </c>
      <c r="F26" s="35">
        <f t="shared" si="0"/>
        <v>5434.75</v>
      </c>
    </row>
    <row r="27" spans="2:8" x14ac:dyDescent="0.2">
      <c r="B27" s="8">
        <v>38183</v>
      </c>
      <c r="C27" s="9" t="s">
        <v>297</v>
      </c>
      <c r="D27" s="18"/>
      <c r="E27" s="10">
        <v>2200</v>
      </c>
      <c r="F27" s="35">
        <f t="shared" si="0"/>
        <v>3234.75</v>
      </c>
    </row>
    <row r="28" spans="2:8" x14ac:dyDescent="0.2">
      <c r="B28" s="33">
        <v>38183</v>
      </c>
      <c r="C28" s="1" t="s">
        <v>289</v>
      </c>
      <c r="D28" s="19"/>
      <c r="E28" s="3">
        <v>250</v>
      </c>
      <c r="F28" s="35">
        <f t="shared" si="0"/>
        <v>2984.75</v>
      </c>
    </row>
    <row r="29" spans="2:8" x14ac:dyDescent="0.2">
      <c r="B29" s="33">
        <v>38194</v>
      </c>
      <c r="C29" s="1" t="s">
        <v>300</v>
      </c>
      <c r="D29" s="19"/>
      <c r="E29" s="3">
        <v>170</v>
      </c>
      <c r="F29" s="35">
        <f t="shared" si="0"/>
        <v>2814.75</v>
      </c>
    </row>
    <row r="30" spans="2:8" x14ac:dyDescent="0.2">
      <c r="B30" s="33">
        <v>38194</v>
      </c>
      <c r="C30" s="1" t="s">
        <v>291</v>
      </c>
      <c r="D30" s="18"/>
      <c r="E30" s="10">
        <v>750</v>
      </c>
      <c r="F30" s="35">
        <f t="shared" ref="F30:F36" si="1">F29+D30-E30</f>
        <v>2064.75</v>
      </c>
    </row>
    <row r="31" spans="2:8" x14ac:dyDescent="0.2">
      <c r="B31" s="8">
        <v>38194</v>
      </c>
      <c r="C31" s="1" t="s">
        <v>292</v>
      </c>
      <c r="D31" s="19"/>
      <c r="E31" s="3">
        <v>1250</v>
      </c>
      <c r="F31" s="75">
        <f t="shared" si="1"/>
        <v>814.75</v>
      </c>
    </row>
    <row r="32" spans="2:8" x14ac:dyDescent="0.2">
      <c r="B32" s="71">
        <v>38194</v>
      </c>
      <c r="C32" s="72" t="s">
        <v>296</v>
      </c>
      <c r="D32" s="73">
        <f>'Marathon 2004'!C14</f>
        <v>183</v>
      </c>
      <c r="E32" s="74"/>
      <c r="F32" s="75">
        <f t="shared" si="1"/>
        <v>997.75</v>
      </c>
      <c r="H32" t="s">
        <v>302</v>
      </c>
    </row>
    <row r="33" spans="2:6" x14ac:dyDescent="0.2">
      <c r="B33" s="33">
        <v>38198</v>
      </c>
      <c r="C33" s="1" t="s">
        <v>299</v>
      </c>
      <c r="D33" s="19">
        <f>'Marathon 2004'!C15</f>
        <v>28.5</v>
      </c>
      <c r="E33" s="3"/>
      <c r="F33" s="75">
        <f t="shared" si="1"/>
        <v>1026.25</v>
      </c>
    </row>
    <row r="34" spans="2:6" x14ac:dyDescent="0.2">
      <c r="B34" s="33">
        <v>38232</v>
      </c>
      <c r="C34" s="1" t="s">
        <v>301</v>
      </c>
      <c r="D34" s="19"/>
      <c r="E34" s="3">
        <v>4.5</v>
      </c>
      <c r="F34" s="75">
        <f t="shared" si="1"/>
        <v>1021.75</v>
      </c>
    </row>
    <row r="35" spans="2:6" x14ac:dyDescent="0.2">
      <c r="B35" s="33">
        <v>38258</v>
      </c>
      <c r="C35" s="1" t="s">
        <v>303</v>
      </c>
      <c r="D35" s="19"/>
      <c r="E35" s="3">
        <v>31.52</v>
      </c>
      <c r="F35" s="75">
        <f t="shared" si="1"/>
        <v>990.23</v>
      </c>
    </row>
    <row r="36" spans="2:6" ht="13.5" thickBot="1" x14ac:dyDescent="0.25">
      <c r="B36" s="76">
        <v>38258</v>
      </c>
      <c r="C36" s="2" t="s">
        <v>304</v>
      </c>
      <c r="D36" s="20"/>
      <c r="E36" s="4">
        <v>10</v>
      </c>
      <c r="F36" s="34">
        <f t="shared" si="1"/>
        <v>980.23</v>
      </c>
    </row>
  </sheetData>
  <sheetProtection algorithmName="SHA-512" hashValue="yCc41NgguLpSvaNlKG/4KPNJPV1qzDPbSGdi5EVqhjDLBbYQ0vt5rjIcB2icNDoTBTgVstOPXLUMULY5kdxp/Q==" saltValue="21Of8ZMwkeHqB8Q683+fyA==" spinCount="100000" sheet="1" objects="1" scenarios="1" selectLockedCells="1" selectUnlockedCells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workbookViewId="0"/>
  </sheetViews>
  <sheetFormatPr defaultRowHeight="12.75" x14ac:dyDescent="0.2"/>
  <cols>
    <col min="2" max="2" width="35.42578125" customWidth="1"/>
    <col min="3" max="3" width="10.28515625" bestFit="1" customWidth="1"/>
    <col min="5" max="5" width="29.140625" customWidth="1"/>
    <col min="6" max="6" width="10.28515625" bestFit="1" customWidth="1"/>
  </cols>
  <sheetData>
    <row r="1" spans="2:6" ht="13.5" thickBot="1" x14ac:dyDescent="0.25"/>
    <row r="2" spans="2:6" ht="13.5" thickBot="1" x14ac:dyDescent="0.25">
      <c r="B2" s="77" t="s">
        <v>7</v>
      </c>
      <c r="C2" s="78"/>
      <c r="D2" s="22"/>
      <c r="E2" s="77" t="s">
        <v>8</v>
      </c>
      <c r="F2" s="78"/>
    </row>
    <row r="3" spans="2:6" x14ac:dyDescent="0.2">
      <c r="B3" s="21"/>
      <c r="C3" s="41"/>
      <c r="D3" s="23"/>
      <c r="E3" s="21"/>
      <c r="F3" s="38"/>
    </row>
    <row r="4" spans="2:6" x14ac:dyDescent="0.2">
      <c r="B4" s="14" t="s">
        <v>36</v>
      </c>
      <c r="C4" s="26">
        <f>C38</f>
        <v>199</v>
      </c>
      <c r="D4" s="23"/>
      <c r="E4" s="39" t="s">
        <v>37</v>
      </c>
      <c r="F4" s="30">
        <v>94</v>
      </c>
    </row>
    <row r="5" spans="2:6" x14ac:dyDescent="0.2">
      <c r="B5" s="14" t="s">
        <v>52</v>
      </c>
      <c r="C5" s="26">
        <f>C53</f>
        <v>197</v>
      </c>
      <c r="D5" s="23"/>
      <c r="E5" s="39" t="s">
        <v>251</v>
      </c>
      <c r="F5" s="30">
        <v>60</v>
      </c>
    </row>
    <row r="6" spans="2:6" x14ac:dyDescent="0.2">
      <c r="B6" s="14" t="s">
        <v>53</v>
      </c>
      <c r="C6" s="26">
        <v>188</v>
      </c>
      <c r="D6" s="23"/>
      <c r="E6" s="14" t="s">
        <v>253</v>
      </c>
      <c r="F6" s="28">
        <v>65</v>
      </c>
    </row>
    <row r="7" spans="2:6" x14ac:dyDescent="0.2">
      <c r="B7" s="14" t="s">
        <v>54</v>
      </c>
      <c r="C7" s="26">
        <f>C79</f>
        <v>390</v>
      </c>
      <c r="D7" s="23"/>
      <c r="E7" s="14" t="s">
        <v>256</v>
      </c>
      <c r="F7" s="28">
        <v>80</v>
      </c>
    </row>
    <row r="8" spans="2:6" x14ac:dyDescent="0.2">
      <c r="B8" s="14" t="s">
        <v>78</v>
      </c>
      <c r="C8" s="26">
        <f>C130</f>
        <v>666</v>
      </c>
      <c r="D8" s="23"/>
      <c r="E8" s="14" t="s">
        <v>286</v>
      </c>
      <c r="F8" s="28">
        <v>48.68</v>
      </c>
    </row>
    <row r="9" spans="2:6" x14ac:dyDescent="0.2">
      <c r="B9" s="14" t="s">
        <v>125</v>
      </c>
      <c r="C9" s="26">
        <f>C211</f>
        <v>832</v>
      </c>
      <c r="D9" s="23"/>
      <c r="E9" s="14" t="s">
        <v>287</v>
      </c>
      <c r="F9" s="28">
        <v>2200</v>
      </c>
    </row>
    <row r="10" spans="2:6" x14ac:dyDescent="0.2">
      <c r="B10" s="14" t="s">
        <v>167</v>
      </c>
      <c r="C10" s="26">
        <v>500</v>
      </c>
      <c r="D10" s="23"/>
      <c r="E10" s="14" t="s">
        <v>288</v>
      </c>
      <c r="F10" s="28">
        <v>250</v>
      </c>
    </row>
    <row r="11" spans="2:6" x14ac:dyDescent="0.2">
      <c r="B11" s="14" t="s">
        <v>209</v>
      </c>
      <c r="C11" s="26">
        <v>259</v>
      </c>
      <c r="D11" s="23"/>
      <c r="E11" s="14" t="s">
        <v>293</v>
      </c>
      <c r="F11" s="28">
        <v>170</v>
      </c>
    </row>
    <row r="12" spans="2:6" x14ac:dyDescent="0.2">
      <c r="B12" s="14" t="s">
        <v>208</v>
      </c>
      <c r="C12" s="26">
        <f>C254</f>
        <v>487</v>
      </c>
      <c r="D12" s="23"/>
      <c r="E12" s="14" t="s">
        <v>294</v>
      </c>
      <c r="F12" s="28">
        <v>750</v>
      </c>
    </row>
    <row r="13" spans="2:6" x14ac:dyDescent="0.2">
      <c r="B13" s="14" t="s">
        <v>257</v>
      </c>
      <c r="C13" s="26">
        <f>C290</f>
        <v>1207.4000000000001</v>
      </c>
      <c r="D13" s="23"/>
      <c r="E13" s="14" t="s">
        <v>295</v>
      </c>
      <c r="F13" s="28">
        <v>1250</v>
      </c>
    </row>
    <row r="14" spans="2:6" x14ac:dyDescent="0.2">
      <c r="B14" s="14" t="s">
        <v>296</v>
      </c>
      <c r="C14" s="26">
        <v>183</v>
      </c>
      <c r="D14" s="23"/>
      <c r="E14" s="14"/>
      <c r="F14" s="28"/>
    </row>
    <row r="15" spans="2:6" x14ac:dyDescent="0.2">
      <c r="B15" s="14" t="s">
        <v>298</v>
      </c>
      <c r="C15" s="26">
        <v>28.5</v>
      </c>
      <c r="D15" s="23"/>
      <c r="E15" s="14"/>
      <c r="F15" s="28"/>
    </row>
    <row r="16" spans="2:6" ht="13.5" thickBot="1" x14ac:dyDescent="0.25">
      <c r="B16" s="15"/>
      <c r="C16" s="27"/>
      <c r="D16" s="23"/>
      <c r="E16" s="15"/>
      <c r="F16" s="29"/>
    </row>
    <row r="17" spans="1:6" ht="13.5" thickBot="1" x14ac:dyDescent="0.25">
      <c r="C17" s="40">
        <f>SUM(C3:C16)</f>
        <v>5136.8999999999996</v>
      </c>
      <c r="D17" s="23"/>
      <c r="F17" s="37">
        <f>SUM(F3:F16)</f>
        <v>4967.68</v>
      </c>
    </row>
    <row r="18" spans="1:6" x14ac:dyDescent="0.2">
      <c r="C18" s="25"/>
      <c r="D18" s="23"/>
      <c r="F18" s="24"/>
    </row>
    <row r="19" spans="1:6" x14ac:dyDescent="0.2">
      <c r="C19" s="25"/>
      <c r="D19" s="23"/>
      <c r="F19" s="24"/>
    </row>
    <row r="20" spans="1:6" ht="13.5" thickBot="1" x14ac:dyDescent="0.25">
      <c r="C20" s="25"/>
      <c r="D20" s="23"/>
      <c r="F20" s="24"/>
    </row>
    <row r="21" spans="1:6" ht="13.5" thickBot="1" x14ac:dyDescent="0.25">
      <c r="B21" s="31" t="s">
        <v>9</v>
      </c>
      <c r="C21" s="32">
        <f>C17-F17</f>
        <v>169.21999999999935</v>
      </c>
      <c r="D21" s="23"/>
      <c r="F21" s="24"/>
    </row>
    <row r="23" spans="1:6" ht="13.5" thickBot="1" x14ac:dyDescent="0.25"/>
    <row r="24" spans="1:6" ht="13.5" thickTop="1" x14ac:dyDescent="0.2">
      <c r="A24" s="53"/>
      <c r="B24" s="46" t="s">
        <v>24</v>
      </c>
      <c r="C24" s="47">
        <v>21</v>
      </c>
      <c r="D24" s="56"/>
    </row>
    <row r="25" spans="1:6" x14ac:dyDescent="0.2">
      <c r="A25" s="50"/>
      <c r="B25" s="49" t="s">
        <v>25</v>
      </c>
      <c r="C25" s="45">
        <v>21</v>
      </c>
      <c r="D25" s="48"/>
    </row>
    <row r="26" spans="1:6" x14ac:dyDescent="0.2">
      <c r="A26" s="50"/>
      <c r="B26" s="49" t="s">
        <v>26</v>
      </c>
      <c r="C26" s="45">
        <v>21</v>
      </c>
      <c r="D26" s="48"/>
    </row>
    <row r="27" spans="1:6" x14ac:dyDescent="0.2">
      <c r="A27" s="50"/>
      <c r="B27" s="49" t="s">
        <v>27</v>
      </c>
      <c r="C27" s="45">
        <v>21</v>
      </c>
      <c r="D27" s="48"/>
    </row>
    <row r="28" spans="1:6" x14ac:dyDescent="0.2">
      <c r="A28" s="50"/>
      <c r="B28" s="49" t="s">
        <v>28</v>
      </c>
      <c r="C28" s="45">
        <v>21</v>
      </c>
      <c r="D28" s="48"/>
    </row>
    <row r="29" spans="1:6" x14ac:dyDescent="0.2">
      <c r="A29" s="50"/>
      <c r="B29" s="49" t="s">
        <v>29</v>
      </c>
      <c r="C29" s="45">
        <v>21</v>
      </c>
      <c r="D29" s="48"/>
    </row>
    <row r="30" spans="1:6" x14ac:dyDescent="0.2">
      <c r="A30" s="50"/>
      <c r="B30" s="49" t="s">
        <v>32</v>
      </c>
      <c r="C30" s="45">
        <v>18</v>
      </c>
      <c r="D30" s="48"/>
    </row>
    <row r="31" spans="1:6" x14ac:dyDescent="0.2">
      <c r="A31" s="50"/>
      <c r="B31" s="49" t="s">
        <v>31</v>
      </c>
      <c r="C31" s="45">
        <v>13</v>
      </c>
      <c r="D31" s="48"/>
    </row>
    <row r="32" spans="1:6" x14ac:dyDescent="0.2">
      <c r="A32" s="50"/>
      <c r="B32" s="49" t="s">
        <v>206</v>
      </c>
      <c r="C32" s="45">
        <v>12</v>
      </c>
      <c r="D32" s="48"/>
    </row>
    <row r="33" spans="1:4" x14ac:dyDescent="0.2">
      <c r="A33" s="50"/>
      <c r="B33" s="49" t="s">
        <v>30</v>
      </c>
      <c r="C33" s="45">
        <v>12</v>
      </c>
      <c r="D33" s="48"/>
    </row>
    <row r="34" spans="1:4" x14ac:dyDescent="0.2">
      <c r="A34" s="50"/>
      <c r="B34" s="49" t="s">
        <v>207</v>
      </c>
      <c r="C34" s="45"/>
      <c r="D34" s="48"/>
    </row>
    <row r="35" spans="1:4" x14ac:dyDescent="0.2">
      <c r="A35" s="50"/>
      <c r="B35" s="49" t="s">
        <v>33</v>
      </c>
      <c r="C35" s="45">
        <v>6</v>
      </c>
      <c r="D35" s="48"/>
    </row>
    <row r="36" spans="1:4" x14ac:dyDescent="0.2">
      <c r="A36" s="50"/>
      <c r="B36" s="49" t="s">
        <v>34</v>
      </c>
      <c r="C36" s="45">
        <v>6</v>
      </c>
      <c r="D36" s="48"/>
    </row>
    <row r="37" spans="1:4" ht="13.5" thickBot="1" x14ac:dyDescent="0.25">
      <c r="A37" s="50"/>
      <c r="B37" s="51" t="s">
        <v>35</v>
      </c>
      <c r="C37" s="52">
        <v>6</v>
      </c>
      <c r="D37" s="48"/>
    </row>
    <row r="38" spans="1:4" ht="14.25" thickTop="1" thickBot="1" x14ac:dyDescent="0.25">
      <c r="A38" s="50"/>
      <c r="B38" s="54" t="s">
        <v>36</v>
      </c>
      <c r="C38" s="55">
        <f>SUM(C24:C37)</f>
        <v>199</v>
      </c>
      <c r="D38" s="57"/>
    </row>
    <row r="39" spans="1:4" ht="14.25" thickTop="1" thickBot="1" x14ac:dyDescent="0.25"/>
    <row r="40" spans="1:4" ht="13.5" thickTop="1" x14ac:dyDescent="0.2">
      <c r="B40" s="58" t="s">
        <v>45</v>
      </c>
      <c r="C40" s="59">
        <v>21</v>
      </c>
    </row>
    <row r="41" spans="1:4" x14ac:dyDescent="0.2">
      <c r="B41" s="48" t="s">
        <v>46</v>
      </c>
      <c r="C41" s="60">
        <v>21</v>
      </c>
    </row>
    <row r="42" spans="1:4" x14ac:dyDescent="0.2">
      <c r="B42" s="48" t="s">
        <v>47</v>
      </c>
      <c r="C42" s="60">
        <v>21</v>
      </c>
    </row>
    <row r="43" spans="1:4" x14ac:dyDescent="0.2">
      <c r="B43" s="48" t="s">
        <v>48</v>
      </c>
      <c r="C43" s="60">
        <v>21</v>
      </c>
    </row>
    <row r="44" spans="1:4" x14ac:dyDescent="0.2">
      <c r="B44" s="48" t="s">
        <v>49</v>
      </c>
      <c r="C44" s="60">
        <v>21</v>
      </c>
    </row>
    <row r="45" spans="1:4" x14ac:dyDescent="0.2">
      <c r="B45" s="48" t="s">
        <v>50</v>
      </c>
      <c r="C45" s="60">
        <v>21</v>
      </c>
    </row>
    <row r="46" spans="1:4" x14ac:dyDescent="0.2">
      <c r="B46" s="48" t="s">
        <v>51</v>
      </c>
      <c r="C46" s="60">
        <v>21</v>
      </c>
    </row>
    <row r="47" spans="1:4" x14ac:dyDescent="0.2">
      <c r="B47" s="48" t="s">
        <v>44</v>
      </c>
      <c r="C47" s="60">
        <v>15</v>
      </c>
    </row>
    <row r="48" spans="1:4" x14ac:dyDescent="0.2">
      <c r="B48" s="48" t="s">
        <v>43</v>
      </c>
      <c r="C48" s="60">
        <v>9</v>
      </c>
    </row>
    <row r="49" spans="2:3" x14ac:dyDescent="0.2">
      <c r="B49" s="48" t="s">
        <v>42</v>
      </c>
      <c r="C49" s="60">
        <v>8</v>
      </c>
    </row>
    <row r="50" spans="2:3" x14ac:dyDescent="0.2">
      <c r="B50" s="48" t="s">
        <v>39</v>
      </c>
      <c r="C50" s="60">
        <v>6</v>
      </c>
    </row>
    <row r="51" spans="2:3" x14ac:dyDescent="0.2">
      <c r="B51" s="48" t="s">
        <v>40</v>
      </c>
      <c r="C51" s="60">
        <v>6</v>
      </c>
    </row>
    <row r="52" spans="2:3" ht="13.5" thickBot="1" x14ac:dyDescent="0.25">
      <c r="B52" s="51" t="s">
        <v>41</v>
      </c>
      <c r="C52" s="61">
        <v>6</v>
      </c>
    </row>
    <row r="53" spans="2:3" ht="14.25" thickTop="1" thickBot="1" x14ac:dyDescent="0.25">
      <c r="B53" s="62" t="s">
        <v>52</v>
      </c>
      <c r="C53" s="63">
        <f>SUM(C40:C52)</f>
        <v>197</v>
      </c>
    </row>
    <row r="54" spans="2:3" ht="14.25" thickTop="1" thickBot="1" x14ac:dyDescent="0.25"/>
    <row r="55" spans="2:3" ht="13.5" thickTop="1" x14ac:dyDescent="0.2">
      <c r="B55" s="58" t="s">
        <v>77</v>
      </c>
      <c r="C55" s="59">
        <v>27</v>
      </c>
    </row>
    <row r="56" spans="2:3" x14ac:dyDescent="0.2">
      <c r="B56" s="48" t="s">
        <v>65</v>
      </c>
      <c r="C56" s="60">
        <v>21</v>
      </c>
    </row>
    <row r="57" spans="2:3" x14ac:dyDescent="0.2">
      <c r="B57" s="48" t="s">
        <v>66</v>
      </c>
      <c r="C57" s="60">
        <v>21</v>
      </c>
    </row>
    <row r="58" spans="2:3" x14ac:dyDescent="0.2">
      <c r="B58" s="48" t="s">
        <v>67</v>
      </c>
      <c r="C58" s="60">
        <v>21</v>
      </c>
    </row>
    <row r="59" spans="2:3" x14ac:dyDescent="0.2">
      <c r="B59" s="48" t="s">
        <v>68</v>
      </c>
      <c r="C59" s="60">
        <v>21</v>
      </c>
    </row>
    <row r="60" spans="2:3" x14ac:dyDescent="0.2">
      <c r="B60" s="48" t="s">
        <v>69</v>
      </c>
      <c r="C60" s="60">
        <v>21</v>
      </c>
    </row>
    <row r="61" spans="2:3" x14ac:dyDescent="0.2">
      <c r="B61" s="48" t="s">
        <v>70</v>
      </c>
      <c r="C61" s="60">
        <v>21</v>
      </c>
    </row>
    <row r="62" spans="2:3" x14ac:dyDescent="0.2">
      <c r="B62" s="48" t="s">
        <v>71</v>
      </c>
      <c r="C62" s="60">
        <v>21</v>
      </c>
    </row>
    <row r="63" spans="2:3" x14ac:dyDescent="0.2">
      <c r="B63" s="48" t="s">
        <v>72</v>
      </c>
      <c r="C63" s="60">
        <v>21</v>
      </c>
    </row>
    <row r="64" spans="2:3" x14ac:dyDescent="0.2">
      <c r="B64" s="48" t="s">
        <v>73</v>
      </c>
      <c r="C64" s="60">
        <v>21</v>
      </c>
    </row>
    <row r="65" spans="2:3" x14ac:dyDescent="0.2">
      <c r="B65" s="48" t="s">
        <v>74</v>
      </c>
      <c r="C65" s="60">
        <v>21</v>
      </c>
    </row>
    <row r="66" spans="2:3" x14ac:dyDescent="0.2">
      <c r="B66" s="48" t="s">
        <v>75</v>
      </c>
      <c r="C66" s="60">
        <v>21</v>
      </c>
    </row>
    <row r="67" spans="2:3" x14ac:dyDescent="0.2">
      <c r="B67" s="48" t="s">
        <v>76</v>
      </c>
      <c r="C67" s="60">
        <v>21</v>
      </c>
    </row>
    <row r="68" spans="2:3" x14ac:dyDescent="0.2">
      <c r="B68" s="48" t="s">
        <v>64</v>
      </c>
      <c r="C68" s="60">
        <v>20</v>
      </c>
    </row>
    <row r="69" spans="2:3" x14ac:dyDescent="0.2">
      <c r="B69" s="48" t="s">
        <v>63</v>
      </c>
      <c r="C69" s="60">
        <v>16</v>
      </c>
    </row>
    <row r="70" spans="2:3" x14ac:dyDescent="0.2">
      <c r="B70" s="48" t="s">
        <v>61</v>
      </c>
      <c r="C70" s="60">
        <v>12</v>
      </c>
    </row>
    <row r="71" spans="2:3" x14ac:dyDescent="0.2">
      <c r="B71" s="48" t="s">
        <v>62</v>
      </c>
      <c r="C71" s="60">
        <v>12</v>
      </c>
    </row>
    <row r="72" spans="2:3" x14ac:dyDescent="0.2">
      <c r="B72" s="48" t="s">
        <v>60</v>
      </c>
      <c r="C72" s="60">
        <v>9</v>
      </c>
    </row>
    <row r="73" spans="2:3" x14ac:dyDescent="0.2">
      <c r="B73" s="48" t="s">
        <v>58</v>
      </c>
      <c r="C73" s="60">
        <v>8</v>
      </c>
    </row>
    <row r="74" spans="2:3" x14ac:dyDescent="0.2">
      <c r="B74" s="48" t="s">
        <v>58</v>
      </c>
      <c r="C74" s="60">
        <v>8</v>
      </c>
    </row>
    <row r="75" spans="2:3" x14ac:dyDescent="0.2">
      <c r="B75" s="48" t="s">
        <v>59</v>
      </c>
      <c r="C75" s="60">
        <v>8</v>
      </c>
    </row>
    <row r="76" spans="2:3" x14ac:dyDescent="0.2">
      <c r="B76" s="48" t="s">
        <v>55</v>
      </c>
      <c r="C76" s="60">
        <v>6</v>
      </c>
    </row>
    <row r="77" spans="2:3" x14ac:dyDescent="0.2">
      <c r="B77" s="48" t="s">
        <v>56</v>
      </c>
      <c r="C77" s="60">
        <v>6</v>
      </c>
    </row>
    <row r="78" spans="2:3" ht="13.5" thickBot="1" x14ac:dyDescent="0.25">
      <c r="B78" s="51" t="s">
        <v>57</v>
      </c>
      <c r="C78" s="61">
        <v>6</v>
      </c>
    </row>
    <row r="79" spans="2:3" ht="14.25" thickTop="1" thickBot="1" x14ac:dyDescent="0.25">
      <c r="B79" s="62" t="s">
        <v>54</v>
      </c>
      <c r="C79" s="63">
        <f>SUM(C55:C78)</f>
        <v>390</v>
      </c>
    </row>
    <row r="80" spans="2:3" ht="14.25" thickTop="1" thickBot="1" x14ac:dyDescent="0.25"/>
    <row r="81" spans="2:3" ht="13.5" thickTop="1" x14ac:dyDescent="0.2">
      <c r="B81" s="58" t="s">
        <v>79</v>
      </c>
      <c r="C81" s="59">
        <v>55</v>
      </c>
    </row>
    <row r="82" spans="2:3" x14ac:dyDescent="0.2">
      <c r="B82" s="48" t="s">
        <v>80</v>
      </c>
      <c r="C82" s="60">
        <v>42</v>
      </c>
    </row>
    <row r="83" spans="2:3" x14ac:dyDescent="0.2">
      <c r="B83" s="48" t="s">
        <v>111</v>
      </c>
      <c r="C83" s="60">
        <v>24</v>
      </c>
    </row>
    <row r="84" spans="2:3" x14ac:dyDescent="0.2">
      <c r="B84" s="48" t="s">
        <v>81</v>
      </c>
      <c r="C84" s="60">
        <v>21</v>
      </c>
    </row>
    <row r="85" spans="2:3" x14ac:dyDescent="0.2">
      <c r="B85" s="48" t="s">
        <v>82</v>
      </c>
      <c r="C85" s="60">
        <v>21</v>
      </c>
    </row>
    <row r="86" spans="2:3" x14ac:dyDescent="0.2">
      <c r="B86" s="48" t="s">
        <v>83</v>
      </c>
      <c r="C86" s="60">
        <v>21</v>
      </c>
    </row>
    <row r="87" spans="2:3" x14ac:dyDescent="0.2">
      <c r="B87" s="48" t="s">
        <v>84</v>
      </c>
      <c r="C87" s="60">
        <v>21</v>
      </c>
    </row>
    <row r="88" spans="2:3" x14ac:dyDescent="0.2">
      <c r="B88" s="48" t="s">
        <v>85</v>
      </c>
      <c r="C88" s="60">
        <v>21</v>
      </c>
    </row>
    <row r="89" spans="2:3" x14ac:dyDescent="0.2">
      <c r="B89" s="48" t="s">
        <v>86</v>
      </c>
      <c r="C89" s="60">
        <v>21</v>
      </c>
    </row>
    <row r="90" spans="2:3" x14ac:dyDescent="0.2">
      <c r="B90" s="48" t="s">
        <v>109</v>
      </c>
      <c r="C90" s="60">
        <v>21</v>
      </c>
    </row>
    <row r="91" spans="2:3" x14ac:dyDescent="0.2">
      <c r="B91" s="48" t="s">
        <v>114</v>
      </c>
      <c r="C91" s="60">
        <v>21</v>
      </c>
    </row>
    <row r="92" spans="2:3" x14ac:dyDescent="0.2">
      <c r="B92" s="48" t="s">
        <v>115</v>
      </c>
      <c r="C92" s="60">
        <v>21</v>
      </c>
    </row>
    <row r="93" spans="2:3" x14ac:dyDescent="0.2">
      <c r="B93" s="48" t="s">
        <v>118</v>
      </c>
      <c r="C93" s="60">
        <v>21</v>
      </c>
    </row>
    <row r="94" spans="2:3" x14ac:dyDescent="0.2">
      <c r="B94" s="48" t="s">
        <v>120</v>
      </c>
      <c r="C94" s="60">
        <v>21</v>
      </c>
    </row>
    <row r="95" spans="2:3" x14ac:dyDescent="0.2">
      <c r="B95" s="48" t="s">
        <v>122</v>
      </c>
      <c r="C95" s="60">
        <v>21</v>
      </c>
    </row>
    <row r="96" spans="2:3" x14ac:dyDescent="0.2">
      <c r="B96" s="48" t="s">
        <v>75</v>
      </c>
      <c r="C96" s="60">
        <v>21</v>
      </c>
    </row>
    <row r="97" spans="2:3" x14ac:dyDescent="0.2">
      <c r="B97" s="48" t="s">
        <v>123</v>
      </c>
      <c r="C97" s="60">
        <v>16</v>
      </c>
    </row>
    <row r="98" spans="2:3" x14ac:dyDescent="0.2">
      <c r="B98" s="48" t="s">
        <v>113</v>
      </c>
      <c r="C98" s="60">
        <v>15</v>
      </c>
    </row>
    <row r="99" spans="2:3" x14ac:dyDescent="0.2">
      <c r="B99" s="48" t="s">
        <v>87</v>
      </c>
      <c r="C99" s="60">
        <v>14</v>
      </c>
    </row>
    <row r="100" spans="2:3" x14ac:dyDescent="0.2">
      <c r="B100" s="48" t="s">
        <v>88</v>
      </c>
      <c r="C100" s="60">
        <v>14</v>
      </c>
    </row>
    <row r="101" spans="2:3" x14ac:dyDescent="0.2">
      <c r="B101" s="48" t="s">
        <v>31</v>
      </c>
      <c r="C101" s="60">
        <v>13</v>
      </c>
    </row>
    <row r="102" spans="2:3" x14ac:dyDescent="0.2">
      <c r="B102" s="48" t="s">
        <v>89</v>
      </c>
      <c r="C102" s="60">
        <v>12</v>
      </c>
    </row>
    <row r="103" spans="2:3" x14ac:dyDescent="0.2">
      <c r="B103" s="48" t="s">
        <v>104</v>
      </c>
      <c r="C103" s="60">
        <v>12</v>
      </c>
    </row>
    <row r="104" spans="2:3" x14ac:dyDescent="0.2">
      <c r="B104" s="48" t="s">
        <v>90</v>
      </c>
      <c r="C104" s="60">
        <v>8</v>
      </c>
    </row>
    <row r="105" spans="2:3" x14ac:dyDescent="0.2">
      <c r="B105" s="48" t="s">
        <v>91</v>
      </c>
      <c r="C105" s="60">
        <v>8</v>
      </c>
    </row>
    <row r="106" spans="2:3" x14ac:dyDescent="0.2">
      <c r="B106" s="48" t="s">
        <v>92</v>
      </c>
      <c r="C106" s="60">
        <v>8</v>
      </c>
    </row>
    <row r="107" spans="2:3" x14ac:dyDescent="0.2">
      <c r="B107" s="48" t="s">
        <v>93</v>
      </c>
      <c r="C107" s="60">
        <v>8</v>
      </c>
    </row>
    <row r="108" spans="2:3" x14ac:dyDescent="0.2">
      <c r="B108" s="48" t="s">
        <v>94</v>
      </c>
      <c r="C108" s="60">
        <v>8</v>
      </c>
    </row>
    <row r="109" spans="2:3" x14ac:dyDescent="0.2">
      <c r="B109" s="48" t="s">
        <v>106</v>
      </c>
      <c r="C109" s="60">
        <v>8</v>
      </c>
    </row>
    <row r="110" spans="2:3" x14ac:dyDescent="0.2">
      <c r="B110" s="48" t="s">
        <v>117</v>
      </c>
      <c r="C110" s="60">
        <v>8</v>
      </c>
    </row>
    <row r="111" spans="2:3" x14ac:dyDescent="0.2">
      <c r="B111" s="48" t="s">
        <v>119</v>
      </c>
      <c r="C111" s="60">
        <v>8</v>
      </c>
    </row>
    <row r="112" spans="2:3" x14ac:dyDescent="0.2">
      <c r="B112" s="48" t="s">
        <v>95</v>
      </c>
      <c r="C112" s="60">
        <v>7</v>
      </c>
    </row>
    <row r="113" spans="2:3" x14ac:dyDescent="0.2">
      <c r="B113" s="48" t="s">
        <v>96</v>
      </c>
      <c r="C113" s="60">
        <v>7</v>
      </c>
    </row>
    <row r="114" spans="2:3" x14ac:dyDescent="0.2">
      <c r="B114" s="48" t="s">
        <v>108</v>
      </c>
      <c r="C114" s="60">
        <v>7</v>
      </c>
    </row>
    <row r="115" spans="2:3" x14ac:dyDescent="0.2">
      <c r="B115" s="48" t="s">
        <v>116</v>
      </c>
      <c r="C115" s="60">
        <v>7</v>
      </c>
    </row>
    <row r="116" spans="2:3" x14ac:dyDescent="0.2">
      <c r="B116" s="48" t="s">
        <v>97</v>
      </c>
      <c r="C116" s="60">
        <v>6</v>
      </c>
    </row>
    <row r="117" spans="2:3" x14ac:dyDescent="0.2">
      <c r="B117" s="48" t="s">
        <v>98</v>
      </c>
      <c r="C117" s="60">
        <v>6</v>
      </c>
    </row>
    <row r="118" spans="2:3" x14ac:dyDescent="0.2">
      <c r="B118" s="48" t="s">
        <v>99</v>
      </c>
      <c r="C118" s="60">
        <v>6</v>
      </c>
    </row>
    <row r="119" spans="2:3" x14ac:dyDescent="0.2">
      <c r="B119" s="48" t="s">
        <v>100</v>
      </c>
      <c r="C119" s="60">
        <v>6</v>
      </c>
    </row>
    <row r="120" spans="2:3" x14ac:dyDescent="0.2">
      <c r="B120" s="48" t="s">
        <v>101</v>
      </c>
      <c r="C120" s="60">
        <v>6</v>
      </c>
    </row>
    <row r="121" spans="2:3" x14ac:dyDescent="0.2">
      <c r="B121" s="48" t="s">
        <v>102</v>
      </c>
      <c r="C121" s="60">
        <v>6</v>
      </c>
    </row>
    <row r="122" spans="2:3" x14ac:dyDescent="0.2">
      <c r="B122" s="48" t="s">
        <v>103</v>
      </c>
      <c r="C122" s="60">
        <v>6</v>
      </c>
    </row>
    <row r="123" spans="2:3" x14ac:dyDescent="0.2">
      <c r="B123" s="48" t="s">
        <v>104</v>
      </c>
      <c r="C123" s="60">
        <v>6</v>
      </c>
    </row>
    <row r="124" spans="2:3" x14ac:dyDescent="0.2">
      <c r="B124" s="48" t="s">
        <v>105</v>
      </c>
      <c r="C124" s="60">
        <v>6</v>
      </c>
    </row>
    <row r="125" spans="2:3" x14ac:dyDescent="0.2">
      <c r="B125" s="48" t="s">
        <v>107</v>
      </c>
      <c r="C125" s="60">
        <v>6</v>
      </c>
    </row>
    <row r="126" spans="2:3" x14ac:dyDescent="0.2">
      <c r="B126" s="48" t="s">
        <v>110</v>
      </c>
      <c r="C126" s="60">
        <v>6</v>
      </c>
    </row>
    <row r="127" spans="2:3" x14ac:dyDescent="0.2">
      <c r="B127" s="48" t="s">
        <v>112</v>
      </c>
      <c r="C127" s="60">
        <v>6</v>
      </c>
    </row>
    <row r="128" spans="2:3" x14ac:dyDescent="0.2">
      <c r="B128" s="48" t="s">
        <v>121</v>
      </c>
      <c r="C128" s="60">
        <v>6</v>
      </c>
    </row>
    <row r="129" spans="2:3" ht="13.5" thickBot="1" x14ac:dyDescent="0.25">
      <c r="B129" s="51" t="s">
        <v>124</v>
      </c>
      <c r="C129" s="61">
        <v>6</v>
      </c>
    </row>
    <row r="130" spans="2:3" ht="14.25" thickTop="1" thickBot="1" x14ac:dyDescent="0.25">
      <c r="B130" s="62" t="s">
        <v>78</v>
      </c>
      <c r="C130" s="63">
        <f>SUM(C81:C129)</f>
        <v>666</v>
      </c>
    </row>
    <row r="131" spans="2:3" ht="14.25" thickTop="1" thickBot="1" x14ac:dyDescent="0.25"/>
    <row r="132" spans="2:3" ht="13.5" thickTop="1" x14ac:dyDescent="0.2">
      <c r="B132" s="58" t="s">
        <v>126</v>
      </c>
      <c r="C132" s="59">
        <v>39</v>
      </c>
    </row>
    <row r="133" spans="2:3" x14ac:dyDescent="0.2">
      <c r="B133" s="48" t="s">
        <v>152</v>
      </c>
      <c r="C133" s="60">
        <v>42</v>
      </c>
    </row>
    <row r="134" spans="2:3" x14ac:dyDescent="0.2">
      <c r="B134" s="48" t="s">
        <v>132</v>
      </c>
      <c r="C134" s="60">
        <v>36</v>
      </c>
    </row>
    <row r="135" spans="2:3" x14ac:dyDescent="0.2">
      <c r="B135" s="48" t="s">
        <v>135</v>
      </c>
      <c r="C135" s="60">
        <v>21</v>
      </c>
    </row>
    <row r="136" spans="2:3" x14ac:dyDescent="0.2">
      <c r="B136" s="48" t="s">
        <v>136</v>
      </c>
      <c r="C136" s="60">
        <v>21</v>
      </c>
    </row>
    <row r="137" spans="2:3" x14ac:dyDescent="0.2">
      <c r="B137" s="48" t="s">
        <v>164</v>
      </c>
      <c r="C137" s="60">
        <v>21</v>
      </c>
    </row>
    <row r="138" spans="2:3" x14ac:dyDescent="0.2">
      <c r="B138" s="48" t="s">
        <v>186</v>
      </c>
      <c r="C138" s="60">
        <v>21</v>
      </c>
    </row>
    <row r="139" spans="2:3" x14ac:dyDescent="0.2">
      <c r="B139" s="48" t="s">
        <v>188</v>
      </c>
      <c r="C139" s="60">
        <v>21</v>
      </c>
    </row>
    <row r="140" spans="2:3" x14ac:dyDescent="0.2">
      <c r="B140" s="48" t="s">
        <v>192</v>
      </c>
      <c r="C140" s="60">
        <v>21</v>
      </c>
    </row>
    <row r="141" spans="2:3" x14ac:dyDescent="0.2">
      <c r="B141" s="48" t="s">
        <v>194</v>
      </c>
      <c r="C141" s="60">
        <v>21</v>
      </c>
    </row>
    <row r="142" spans="2:3" x14ac:dyDescent="0.2">
      <c r="B142" s="48" t="s">
        <v>197</v>
      </c>
      <c r="C142" s="60">
        <v>21</v>
      </c>
    </row>
    <row r="143" spans="2:3" x14ac:dyDescent="0.2">
      <c r="B143" s="48" t="s">
        <v>203</v>
      </c>
      <c r="C143" s="60">
        <v>21</v>
      </c>
    </row>
    <row r="144" spans="2:3" x14ac:dyDescent="0.2">
      <c r="B144" s="48" t="s">
        <v>205</v>
      </c>
      <c r="C144" s="60">
        <v>21</v>
      </c>
    </row>
    <row r="145" spans="2:3" x14ac:dyDescent="0.2">
      <c r="B145" s="48" t="s">
        <v>182</v>
      </c>
      <c r="C145" s="60">
        <v>20</v>
      </c>
    </row>
    <row r="146" spans="2:3" x14ac:dyDescent="0.2">
      <c r="B146" s="48" t="s">
        <v>191</v>
      </c>
      <c r="C146" s="60">
        <v>17</v>
      </c>
    </row>
    <row r="147" spans="2:3" x14ac:dyDescent="0.2">
      <c r="B147" s="48" t="s">
        <v>160</v>
      </c>
      <c r="C147" s="60">
        <v>16</v>
      </c>
    </row>
    <row r="148" spans="2:3" x14ac:dyDescent="0.2">
      <c r="B148" s="48" t="s">
        <v>130</v>
      </c>
      <c r="C148" s="60">
        <v>15</v>
      </c>
    </row>
    <row r="149" spans="2:3" x14ac:dyDescent="0.2">
      <c r="B149" s="48" t="s">
        <v>162</v>
      </c>
      <c r="C149" s="60">
        <v>14</v>
      </c>
    </row>
    <row r="150" spans="2:3" x14ac:dyDescent="0.2">
      <c r="B150" s="48" t="s">
        <v>170</v>
      </c>
      <c r="C150" s="60">
        <v>13</v>
      </c>
    </row>
    <row r="151" spans="2:3" x14ac:dyDescent="0.2">
      <c r="B151" s="48" t="s">
        <v>177</v>
      </c>
      <c r="C151" s="60">
        <v>13</v>
      </c>
    </row>
    <row r="152" spans="2:3" x14ac:dyDescent="0.2">
      <c r="B152" s="48" t="s">
        <v>129</v>
      </c>
      <c r="C152" s="60">
        <v>12</v>
      </c>
    </row>
    <row r="153" spans="2:3" x14ac:dyDescent="0.2">
      <c r="B153" s="48" t="s">
        <v>141</v>
      </c>
      <c r="C153" s="60">
        <v>12</v>
      </c>
    </row>
    <row r="154" spans="2:3" x14ac:dyDescent="0.2">
      <c r="B154" s="48" t="s">
        <v>143</v>
      </c>
      <c r="C154" s="60">
        <v>12</v>
      </c>
    </row>
    <row r="155" spans="2:3" x14ac:dyDescent="0.2">
      <c r="B155" s="48" t="s">
        <v>172</v>
      </c>
      <c r="C155" s="60">
        <v>12</v>
      </c>
    </row>
    <row r="156" spans="2:3" x14ac:dyDescent="0.2">
      <c r="B156" s="48" t="s">
        <v>173</v>
      </c>
      <c r="C156" s="60">
        <v>12</v>
      </c>
    </row>
    <row r="157" spans="2:3" x14ac:dyDescent="0.2">
      <c r="B157" s="48" t="s">
        <v>181</v>
      </c>
      <c r="C157" s="60">
        <v>12</v>
      </c>
    </row>
    <row r="158" spans="2:3" x14ac:dyDescent="0.2">
      <c r="B158" s="48" t="s">
        <v>138</v>
      </c>
      <c r="C158" s="60">
        <v>9</v>
      </c>
    </row>
    <row r="159" spans="2:3" x14ac:dyDescent="0.2">
      <c r="B159" s="48" t="s">
        <v>128</v>
      </c>
      <c r="C159" s="60">
        <v>8</v>
      </c>
    </row>
    <row r="160" spans="2:3" x14ac:dyDescent="0.2">
      <c r="B160" s="48" t="s">
        <v>196</v>
      </c>
      <c r="C160" s="60">
        <v>8</v>
      </c>
    </row>
    <row r="161" spans="2:3" x14ac:dyDescent="0.2">
      <c r="B161" s="48" t="s">
        <v>176</v>
      </c>
      <c r="C161" s="60">
        <v>7</v>
      </c>
    </row>
    <row r="162" spans="2:3" x14ac:dyDescent="0.2">
      <c r="B162" s="48" t="s">
        <v>178</v>
      </c>
      <c r="C162" s="60">
        <v>7</v>
      </c>
    </row>
    <row r="163" spans="2:3" x14ac:dyDescent="0.2">
      <c r="B163" s="48" t="s">
        <v>183</v>
      </c>
      <c r="C163" s="60">
        <v>7</v>
      </c>
    </row>
    <row r="164" spans="2:3" x14ac:dyDescent="0.2">
      <c r="B164" s="48" t="s">
        <v>187</v>
      </c>
      <c r="C164" s="60">
        <v>7</v>
      </c>
    </row>
    <row r="165" spans="2:3" x14ac:dyDescent="0.2">
      <c r="B165" s="48" t="s">
        <v>127</v>
      </c>
      <c r="C165" s="60">
        <v>6</v>
      </c>
    </row>
    <row r="166" spans="2:3" x14ac:dyDescent="0.2">
      <c r="B166" s="48" t="s">
        <v>131</v>
      </c>
      <c r="C166" s="60">
        <v>6</v>
      </c>
    </row>
    <row r="167" spans="2:3" x14ac:dyDescent="0.2">
      <c r="B167" s="48" t="s">
        <v>133</v>
      </c>
      <c r="C167" s="60">
        <v>6</v>
      </c>
    </row>
    <row r="168" spans="2:3" x14ac:dyDescent="0.2">
      <c r="B168" s="48" t="s">
        <v>134</v>
      </c>
      <c r="C168" s="60">
        <v>6</v>
      </c>
    </row>
    <row r="169" spans="2:3" x14ac:dyDescent="0.2">
      <c r="B169" s="48" t="s">
        <v>137</v>
      </c>
      <c r="C169" s="60">
        <v>6</v>
      </c>
    </row>
    <row r="170" spans="2:3" x14ac:dyDescent="0.2">
      <c r="B170" s="48" t="s">
        <v>139</v>
      </c>
      <c r="C170" s="60">
        <v>6</v>
      </c>
    </row>
    <row r="171" spans="2:3" x14ac:dyDescent="0.2">
      <c r="B171" s="48" t="s">
        <v>140</v>
      </c>
      <c r="C171" s="60">
        <v>6</v>
      </c>
    </row>
    <row r="172" spans="2:3" x14ac:dyDescent="0.2">
      <c r="B172" s="48" t="s">
        <v>142</v>
      </c>
      <c r="C172" s="60">
        <v>6</v>
      </c>
    </row>
    <row r="173" spans="2:3" x14ac:dyDescent="0.2">
      <c r="B173" s="48" t="s">
        <v>144</v>
      </c>
      <c r="C173" s="60">
        <v>6</v>
      </c>
    </row>
    <row r="174" spans="2:3" x14ac:dyDescent="0.2">
      <c r="B174" s="48" t="s">
        <v>145</v>
      </c>
      <c r="C174" s="60">
        <v>6</v>
      </c>
    </row>
    <row r="175" spans="2:3" x14ac:dyDescent="0.2">
      <c r="B175" s="48" t="s">
        <v>146</v>
      </c>
      <c r="C175" s="60">
        <v>6</v>
      </c>
    </row>
    <row r="176" spans="2:3" x14ac:dyDescent="0.2">
      <c r="B176" s="48" t="s">
        <v>147</v>
      </c>
      <c r="C176" s="60">
        <v>6</v>
      </c>
    </row>
    <row r="177" spans="2:3" x14ac:dyDescent="0.2">
      <c r="B177" s="48" t="s">
        <v>148</v>
      </c>
      <c r="C177" s="60">
        <v>6</v>
      </c>
    </row>
    <row r="178" spans="2:3" x14ac:dyDescent="0.2">
      <c r="B178" s="48" t="s">
        <v>149</v>
      </c>
      <c r="C178" s="60">
        <v>6</v>
      </c>
    </row>
    <row r="179" spans="2:3" x14ac:dyDescent="0.2">
      <c r="B179" s="48" t="s">
        <v>150</v>
      </c>
      <c r="C179" s="60">
        <v>6</v>
      </c>
    </row>
    <row r="180" spans="2:3" x14ac:dyDescent="0.2">
      <c r="B180" s="48" t="s">
        <v>151</v>
      </c>
      <c r="C180" s="60">
        <v>6</v>
      </c>
    </row>
    <row r="181" spans="2:3" x14ac:dyDescent="0.2">
      <c r="B181" s="48" t="s">
        <v>153</v>
      </c>
      <c r="C181" s="60">
        <v>6</v>
      </c>
    </row>
    <row r="182" spans="2:3" x14ac:dyDescent="0.2">
      <c r="B182" s="48" t="s">
        <v>154</v>
      </c>
      <c r="C182" s="60">
        <v>6</v>
      </c>
    </row>
    <row r="183" spans="2:3" x14ac:dyDescent="0.2">
      <c r="B183" s="48" t="s">
        <v>155</v>
      </c>
      <c r="C183" s="60">
        <v>6</v>
      </c>
    </row>
    <row r="184" spans="2:3" x14ac:dyDescent="0.2">
      <c r="B184" s="48" t="s">
        <v>156</v>
      </c>
      <c r="C184" s="60">
        <v>6</v>
      </c>
    </row>
    <row r="185" spans="2:3" x14ac:dyDescent="0.2">
      <c r="B185" s="48" t="s">
        <v>157</v>
      </c>
      <c r="C185" s="60">
        <v>6</v>
      </c>
    </row>
    <row r="186" spans="2:3" x14ac:dyDescent="0.2">
      <c r="B186" s="48" t="s">
        <v>158</v>
      </c>
      <c r="C186" s="60">
        <v>6</v>
      </c>
    </row>
    <row r="187" spans="2:3" x14ac:dyDescent="0.2">
      <c r="B187" s="48" t="s">
        <v>159</v>
      </c>
      <c r="C187" s="60">
        <v>6</v>
      </c>
    </row>
    <row r="188" spans="2:3" x14ac:dyDescent="0.2">
      <c r="B188" s="48" t="s">
        <v>161</v>
      </c>
      <c r="C188" s="60">
        <v>6</v>
      </c>
    </row>
    <row r="189" spans="2:3" x14ac:dyDescent="0.2">
      <c r="B189" s="48" t="s">
        <v>168</v>
      </c>
      <c r="C189" s="60">
        <v>6</v>
      </c>
    </row>
    <row r="190" spans="2:3" x14ac:dyDescent="0.2">
      <c r="B190" s="48" t="s">
        <v>169</v>
      </c>
      <c r="C190" s="60">
        <v>6</v>
      </c>
    </row>
    <row r="191" spans="2:3" x14ac:dyDescent="0.2">
      <c r="B191" s="48" t="s">
        <v>171</v>
      </c>
      <c r="C191" s="60">
        <v>6</v>
      </c>
    </row>
    <row r="192" spans="2:3" x14ac:dyDescent="0.2">
      <c r="B192" s="48" t="s">
        <v>174</v>
      </c>
      <c r="C192" s="60">
        <v>6</v>
      </c>
    </row>
    <row r="193" spans="2:3" x14ac:dyDescent="0.2">
      <c r="B193" s="48" t="s">
        <v>175</v>
      </c>
      <c r="C193" s="60">
        <v>6</v>
      </c>
    </row>
    <row r="194" spans="2:3" x14ac:dyDescent="0.2">
      <c r="B194" s="48" t="s">
        <v>179</v>
      </c>
      <c r="C194" s="60">
        <v>6</v>
      </c>
    </row>
    <row r="195" spans="2:3" x14ac:dyDescent="0.2">
      <c r="B195" s="48" t="s">
        <v>180</v>
      </c>
      <c r="C195" s="60">
        <v>6</v>
      </c>
    </row>
    <row r="196" spans="2:3" x14ac:dyDescent="0.2">
      <c r="B196" s="48" t="s">
        <v>185</v>
      </c>
      <c r="C196" s="60">
        <v>6</v>
      </c>
    </row>
    <row r="197" spans="2:3" x14ac:dyDescent="0.2">
      <c r="B197" s="48" t="s">
        <v>189</v>
      </c>
      <c r="C197" s="60">
        <v>6</v>
      </c>
    </row>
    <row r="198" spans="2:3" x14ac:dyDescent="0.2">
      <c r="B198" s="48" t="s">
        <v>190</v>
      </c>
      <c r="C198" s="60">
        <v>6</v>
      </c>
    </row>
    <row r="199" spans="2:3" x14ac:dyDescent="0.2">
      <c r="B199" s="48" t="s">
        <v>193</v>
      </c>
      <c r="C199" s="60">
        <v>6</v>
      </c>
    </row>
    <row r="200" spans="2:3" x14ac:dyDescent="0.2">
      <c r="B200" s="48" t="s">
        <v>195</v>
      </c>
      <c r="C200" s="60">
        <v>6</v>
      </c>
    </row>
    <row r="201" spans="2:3" x14ac:dyDescent="0.2">
      <c r="B201" s="48" t="s">
        <v>198</v>
      </c>
      <c r="C201" s="60">
        <v>6</v>
      </c>
    </row>
    <row r="202" spans="2:3" x14ac:dyDescent="0.2">
      <c r="B202" s="48" t="s">
        <v>199</v>
      </c>
      <c r="C202" s="60">
        <v>6</v>
      </c>
    </row>
    <row r="203" spans="2:3" x14ac:dyDescent="0.2">
      <c r="B203" s="48" t="s">
        <v>200</v>
      </c>
      <c r="C203" s="60">
        <v>6</v>
      </c>
    </row>
    <row r="204" spans="2:3" x14ac:dyDescent="0.2">
      <c r="B204" s="48" t="s">
        <v>201</v>
      </c>
      <c r="C204" s="60">
        <v>6</v>
      </c>
    </row>
    <row r="205" spans="2:3" x14ac:dyDescent="0.2">
      <c r="B205" s="48" t="s">
        <v>202</v>
      </c>
      <c r="C205" s="60">
        <v>6</v>
      </c>
    </row>
    <row r="206" spans="2:3" x14ac:dyDescent="0.2">
      <c r="B206" s="48" t="s">
        <v>204</v>
      </c>
      <c r="C206" s="60">
        <v>6</v>
      </c>
    </row>
    <row r="207" spans="2:3" x14ac:dyDescent="0.2">
      <c r="B207" s="48" t="s">
        <v>165</v>
      </c>
      <c r="C207" s="60">
        <v>6</v>
      </c>
    </row>
    <row r="208" spans="2:3" x14ac:dyDescent="0.2">
      <c r="B208" s="48" t="s">
        <v>166</v>
      </c>
      <c r="C208" s="60">
        <v>6</v>
      </c>
    </row>
    <row r="209" spans="2:3" x14ac:dyDescent="0.2">
      <c r="B209" s="48" t="s">
        <v>163</v>
      </c>
      <c r="C209" s="60">
        <v>5</v>
      </c>
    </row>
    <row r="210" spans="2:3" ht="13.5" thickBot="1" x14ac:dyDescent="0.25">
      <c r="B210" s="51" t="s">
        <v>184</v>
      </c>
      <c r="C210" s="61">
        <v>3</v>
      </c>
    </row>
    <row r="211" spans="2:3" ht="14.25" thickTop="1" thickBot="1" x14ac:dyDescent="0.25">
      <c r="B211" s="62" t="s">
        <v>125</v>
      </c>
      <c r="C211" s="63">
        <f>SUM(C132:C210)</f>
        <v>832</v>
      </c>
    </row>
    <row r="212" spans="2:3" ht="14.25" thickTop="1" thickBot="1" x14ac:dyDescent="0.25"/>
    <row r="213" spans="2:3" ht="13.5" thickTop="1" x14ac:dyDescent="0.2">
      <c r="B213" s="58" t="s">
        <v>213</v>
      </c>
      <c r="C213" s="59">
        <v>57</v>
      </c>
    </row>
    <row r="214" spans="2:3" ht="13.5" thickBot="1" x14ac:dyDescent="0.25">
      <c r="B214" s="51" t="s">
        <v>214</v>
      </c>
      <c r="C214" s="61">
        <v>22</v>
      </c>
    </row>
    <row r="215" spans="2:3" ht="13.5" thickTop="1" x14ac:dyDescent="0.2">
      <c r="B215" s="48" t="s">
        <v>212</v>
      </c>
      <c r="C215" s="60">
        <v>35</v>
      </c>
    </row>
    <row r="216" spans="2:3" x14ac:dyDescent="0.2">
      <c r="B216" s="48" t="s">
        <v>215</v>
      </c>
      <c r="C216" s="60">
        <v>21</v>
      </c>
    </row>
    <row r="217" spans="2:3" x14ac:dyDescent="0.2">
      <c r="B217" s="48" t="s">
        <v>216</v>
      </c>
      <c r="C217" s="60">
        <v>6</v>
      </c>
    </row>
    <row r="218" spans="2:3" x14ac:dyDescent="0.2">
      <c r="B218" s="48" t="s">
        <v>217</v>
      </c>
      <c r="C218" s="60">
        <v>6</v>
      </c>
    </row>
    <row r="219" spans="2:3" x14ac:dyDescent="0.2">
      <c r="B219" s="48" t="s">
        <v>218</v>
      </c>
      <c r="C219" s="60">
        <v>6</v>
      </c>
    </row>
    <row r="220" spans="2:3" x14ac:dyDescent="0.2">
      <c r="B220" s="48" t="s">
        <v>219</v>
      </c>
      <c r="C220" s="60">
        <v>33</v>
      </c>
    </row>
    <row r="221" spans="2:3" x14ac:dyDescent="0.2">
      <c r="B221" s="48" t="s">
        <v>220</v>
      </c>
      <c r="C221" s="60">
        <v>12</v>
      </c>
    </row>
    <row r="222" spans="2:3" x14ac:dyDescent="0.2">
      <c r="B222" s="48" t="s">
        <v>221</v>
      </c>
      <c r="C222" s="60">
        <v>6</v>
      </c>
    </row>
    <row r="223" spans="2:3" x14ac:dyDescent="0.2">
      <c r="B223" s="48" t="s">
        <v>222</v>
      </c>
      <c r="C223" s="60">
        <v>6</v>
      </c>
    </row>
    <row r="224" spans="2:3" x14ac:dyDescent="0.2">
      <c r="B224" s="48" t="s">
        <v>223</v>
      </c>
      <c r="C224" s="60">
        <v>6</v>
      </c>
    </row>
    <row r="225" spans="2:3" x14ac:dyDescent="0.2">
      <c r="B225" s="48" t="s">
        <v>224</v>
      </c>
      <c r="C225" s="60">
        <v>9</v>
      </c>
    </row>
    <row r="226" spans="2:3" x14ac:dyDescent="0.2">
      <c r="B226" s="48" t="s">
        <v>225</v>
      </c>
      <c r="C226" s="60">
        <v>6</v>
      </c>
    </row>
    <row r="227" spans="2:3" x14ac:dyDescent="0.2">
      <c r="B227" s="48" t="s">
        <v>226</v>
      </c>
      <c r="C227" s="60">
        <v>9</v>
      </c>
    </row>
    <row r="228" spans="2:3" x14ac:dyDescent="0.2">
      <c r="B228" s="48" t="s">
        <v>227</v>
      </c>
      <c r="C228" s="60">
        <v>6</v>
      </c>
    </row>
    <row r="229" spans="2:3" x14ac:dyDescent="0.2">
      <c r="B229" s="48" t="s">
        <v>228</v>
      </c>
      <c r="C229" s="60">
        <v>21</v>
      </c>
    </row>
    <row r="230" spans="2:3" x14ac:dyDescent="0.2">
      <c r="B230" s="48" t="s">
        <v>229</v>
      </c>
      <c r="C230" s="60">
        <v>3</v>
      </c>
    </row>
    <row r="231" spans="2:3" x14ac:dyDescent="0.2">
      <c r="B231" s="48" t="s">
        <v>229</v>
      </c>
      <c r="C231" s="60">
        <v>6</v>
      </c>
    </row>
    <row r="232" spans="2:3" x14ac:dyDescent="0.2">
      <c r="B232" s="48" t="s">
        <v>230</v>
      </c>
      <c r="C232" s="60">
        <v>6</v>
      </c>
    </row>
    <row r="233" spans="2:3" x14ac:dyDescent="0.2">
      <c r="B233" s="48" t="s">
        <v>231</v>
      </c>
      <c r="C233" s="60">
        <v>29</v>
      </c>
    </row>
    <row r="234" spans="2:3" x14ac:dyDescent="0.2">
      <c r="B234" s="48" t="s">
        <v>232</v>
      </c>
      <c r="C234" s="60">
        <v>6</v>
      </c>
    </row>
    <row r="235" spans="2:3" x14ac:dyDescent="0.2">
      <c r="B235" s="48" t="s">
        <v>233</v>
      </c>
      <c r="C235" s="60">
        <v>8</v>
      </c>
    </row>
    <row r="236" spans="2:3" x14ac:dyDescent="0.2">
      <c r="B236" s="48" t="s">
        <v>234</v>
      </c>
      <c r="C236" s="60">
        <v>21</v>
      </c>
    </row>
    <row r="237" spans="2:3" x14ac:dyDescent="0.2">
      <c r="B237" s="48" t="s">
        <v>235</v>
      </c>
      <c r="C237" s="60">
        <v>6</v>
      </c>
    </row>
    <row r="238" spans="2:3" x14ac:dyDescent="0.2">
      <c r="B238" s="48" t="s">
        <v>236</v>
      </c>
      <c r="C238" s="60">
        <v>21</v>
      </c>
    </row>
    <row r="239" spans="2:3" x14ac:dyDescent="0.2">
      <c r="B239" s="48" t="s">
        <v>237</v>
      </c>
      <c r="C239" s="60">
        <v>15</v>
      </c>
    </row>
    <row r="240" spans="2:3" x14ac:dyDescent="0.2">
      <c r="B240" s="48" t="s">
        <v>238</v>
      </c>
      <c r="C240" s="60">
        <v>6</v>
      </c>
    </row>
    <row r="241" spans="2:3" x14ac:dyDescent="0.2">
      <c r="B241" s="48" t="s">
        <v>239</v>
      </c>
      <c r="C241" s="60">
        <v>18</v>
      </c>
    </row>
    <row r="242" spans="2:3" x14ac:dyDescent="0.2">
      <c r="B242" s="48" t="s">
        <v>240</v>
      </c>
      <c r="C242" s="60">
        <v>21</v>
      </c>
    </row>
    <row r="243" spans="2:3" x14ac:dyDescent="0.2">
      <c r="B243" s="48" t="s">
        <v>241</v>
      </c>
      <c r="C243" s="60">
        <v>20</v>
      </c>
    </row>
    <row r="244" spans="2:3" x14ac:dyDescent="0.2">
      <c r="B244" s="48" t="s">
        <v>242</v>
      </c>
      <c r="C244" s="60">
        <v>6</v>
      </c>
    </row>
    <row r="245" spans="2:3" x14ac:dyDescent="0.2">
      <c r="B245" s="48" t="s">
        <v>243</v>
      </c>
      <c r="C245" s="60">
        <v>9</v>
      </c>
    </row>
    <row r="246" spans="2:3" x14ac:dyDescent="0.2">
      <c r="B246" s="48" t="s">
        <v>244</v>
      </c>
      <c r="C246" s="60">
        <v>12</v>
      </c>
    </row>
    <row r="247" spans="2:3" x14ac:dyDescent="0.2">
      <c r="B247" s="48" t="s">
        <v>245</v>
      </c>
      <c r="C247" s="60">
        <v>21</v>
      </c>
    </row>
    <row r="248" spans="2:3" x14ac:dyDescent="0.2">
      <c r="B248" s="48" t="s">
        <v>246</v>
      </c>
      <c r="C248" s="60">
        <v>6</v>
      </c>
    </row>
    <row r="249" spans="2:3" x14ac:dyDescent="0.2">
      <c r="B249" s="48" t="s">
        <v>247</v>
      </c>
      <c r="C249" s="60">
        <v>12</v>
      </c>
    </row>
    <row r="250" spans="2:3" x14ac:dyDescent="0.2">
      <c r="B250" s="48" t="s">
        <v>248</v>
      </c>
      <c r="C250" s="60">
        <v>8</v>
      </c>
    </row>
    <row r="251" spans="2:3" x14ac:dyDescent="0.2">
      <c r="B251" s="48" t="s">
        <v>249</v>
      </c>
      <c r="C251" s="60">
        <v>21</v>
      </c>
    </row>
    <row r="252" spans="2:3" x14ac:dyDescent="0.2">
      <c r="B252" s="48" t="s">
        <v>250</v>
      </c>
      <c r="C252" s="60">
        <v>12</v>
      </c>
    </row>
    <row r="253" spans="2:3" ht="13.5" thickBot="1" x14ac:dyDescent="0.25">
      <c r="B253" s="51" t="s">
        <v>111</v>
      </c>
      <c r="C253" s="61">
        <v>6</v>
      </c>
    </row>
    <row r="254" spans="2:3" ht="14.25" thickTop="1" thickBot="1" x14ac:dyDescent="0.25">
      <c r="B254" s="62" t="s">
        <v>125</v>
      </c>
      <c r="C254" s="63">
        <f>SUM(C215:C253)</f>
        <v>487</v>
      </c>
    </row>
    <row r="255" spans="2:3" ht="14.25" thickTop="1" thickBot="1" x14ac:dyDescent="0.25"/>
    <row r="256" spans="2:3" ht="13.5" thickTop="1" x14ac:dyDescent="0.2">
      <c r="B256" s="64">
        <v>20</v>
      </c>
      <c r="C256" s="59">
        <f>23*20</f>
        <v>460</v>
      </c>
    </row>
    <row r="257" spans="2:4" x14ac:dyDescent="0.2">
      <c r="B257" s="67">
        <v>10</v>
      </c>
      <c r="C257" s="60">
        <f>23*10</f>
        <v>230</v>
      </c>
    </row>
    <row r="258" spans="2:4" x14ac:dyDescent="0.2">
      <c r="B258" s="67">
        <v>5</v>
      </c>
      <c r="C258" s="60">
        <f>15*5</f>
        <v>75</v>
      </c>
    </row>
    <row r="259" spans="2:4" x14ac:dyDescent="0.2">
      <c r="B259" s="67">
        <v>2</v>
      </c>
      <c r="C259" s="60">
        <f>4*2</f>
        <v>8</v>
      </c>
    </row>
    <row r="260" spans="2:4" x14ac:dyDescent="0.2">
      <c r="B260" s="67">
        <v>1</v>
      </c>
      <c r="C260" s="60">
        <f>31*1</f>
        <v>31</v>
      </c>
    </row>
    <row r="261" spans="2:4" ht="13.5" thickBot="1" x14ac:dyDescent="0.25">
      <c r="B261" s="65" t="s">
        <v>258</v>
      </c>
      <c r="C261" s="60">
        <v>2.25</v>
      </c>
    </row>
    <row r="262" spans="2:4" ht="14.25" thickTop="1" thickBot="1" x14ac:dyDescent="0.25">
      <c r="B262" s="66" t="s">
        <v>259</v>
      </c>
      <c r="C262" s="61">
        <v>0.15</v>
      </c>
      <c r="D262" s="70">
        <f>SUM(C256:C262)</f>
        <v>806.4</v>
      </c>
    </row>
    <row r="263" spans="2:4" ht="13.5" thickTop="1" x14ac:dyDescent="0.2">
      <c r="B263" s="48" t="s">
        <v>178</v>
      </c>
      <c r="C263" s="60">
        <v>14</v>
      </c>
    </row>
    <row r="264" spans="2:4" x14ac:dyDescent="0.2">
      <c r="B264" s="48" t="s">
        <v>260</v>
      </c>
      <c r="C264" s="60">
        <v>7</v>
      </c>
    </row>
    <row r="265" spans="2:4" x14ac:dyDescent="0.2">
      <c r="B265" s="48" t="s">
        <v>261</v>
      </c>
      <c r="C265" s="60">
        <v>48</v>
      </c>
    </row>
    <row r="266" spans="2:4" x14ac:dyDescent="0.2">
      <c r="B266" s="48" t="s">
        <v>262</v>
      </c>
      <c r="C266" s="60">
        <v>22</v>
      </c>
    </row>
    <row r="267" spans="2:4" x14ac:dyDescent="0.2">
      <c r="B267" s="48" t="s">
        <v>263</v>
      </c>
      <c r="C267" s="60">
        <v>14</v>
      </c>
    </row>
    <row r="268" spans="2:4" x14ac:dyDescent="0.2">
      <c r="B268" s="48" t="s">
        <v>264</v>
      </c>
      <c r="C268" s="60">
        <v>28</v>
      </c>
    </row>
    <row r="269" spans="2:4" x14ac:dyDescent="0.2">
      <c r="B269" s="48" t="s">
        <v>265</v>
      </c>
      <c r="C269" s="60">
        <v>13</v>
      </c>
    </row>
    <row r="270" spans="2:4" x14ac:dyDescent="0.2">
      <c r="B270" s="48" t="s">
        <v>266</v>
      </c>
      <c r="C270" s="60">
        <v>21</v>
      </c>
    </row>
    <row r="271" spans="2:4" x14ac:dyDescent="0.2">
      <c r="B271" s="48" t="s">
        <v>267</v>
      </c>
      <c r="C271" s="60">
        <v>14</v>
      </c>
    </row>
    <row r="272" spans="2:4" x14ac:dyDescent="0.2">
      <c r="B272" s="48" t="s">
        <v>268</v>
      </c>
      <c r="C272" s="60">
        <v>21</v>
      </c>
    </row>
    <row r="273" spans="2:3" x14ac:dyDescent="0.2">
      <c r="B273" s="48" t="s">
        <v>269</v>
      </c>
      <c r="C273" s="60">
        <v>22</v>
      </c>
    </row>
    <row r="274" spans="2:3" x14ac:dyDescent="0.2">
      <c r="B274" s="48" t="s">
        <v>270</v>
      </c>
      <c r="C274" s="60">
        <v>11</v>
      </c>
    </row>
    <row r="275" spans="2:3" x14ac:dyDescent="0.2">
      <c r="B275" s="48" t="s">
        <v>271</v>
      </c>
      <c r="C275" s="60">
        <v>22</v>
      </c>
    </row>
    <row r="276" spans="2:3" x14ac:dyDescent="0.2">
      <c r="B276" s="48" t="s">
        <v>272</v>
      </c>
      <c r="C276" s="60">
        <v>7</v>
      </c>
    </row>
    <row r="277" spans="2:3" x14ac:dyDescent="0.2">
      <c r="B277" s="48" t="s">
        <v>273</v>
      </c>
      <c r="C277" s="60">
        <v>7</v>
      </c>
    </row>
    <row r="278" spans="2:3" x14ac:dyDescent="0.2">
      <c r="B278" s="48" t="s">
        <v>274</v>
      </c>
      <c r="C278" s="60">
        <v>38</v>
      </c>
    </row>
    <row r="279" spans="2:3" x14ac:dyDescent="0.2">
      <c r="B279" s="48" t="s">
        <v>275</v>
      </c>
      <c r="C279" s="60">
        <v>14</v>
      </c>
    </row>
    <row r="280" spans="2:3" x14ac:dyDescent="0.2">
      <c r="B280" s="48" t="s">
        <v>276</v>
      </c>
      <c r="C280" s="60">
        <v>8</v>
      </c>
    </row>
    <row r="281" spans="2:3" x14ac:dyDescent="0.2">
      <c r="B281" s="48" t="s">
        <v>277</v>
      </c>
      <c r="C281" s="60">
        <v>8</v>
      </c>
    </row>
    <row r="282" spans="2:3" x14ac:dyDescent="0.2">
      <c r="B282" s="48" t="s">
        <v>278</v>
      </c>
      <c r="C282" s="60">
        <v>8</v>
      </c>
    </row>
    <row r="283" spans="2:3" x14ac:dyDescent="0.2">
      <c r="B283" s="48" t="s">
        <v>225</v>
      </c>
      <c r="C283" s="60">
        <v>8</v>
      </c>
    </row>
    <row r="284" spans="2:3" x14ac:dyDescent="0.2">
      <c r="B284" s="48" t="s">
        <v>225</v>
      </c>
      <c r="C284" s="60">
        <v>9</v>
      </c>
    </row>
    <row r="285" spans="2:3" x14ac:dyDescent="0.2">
      <c r="B285" s="48" t="s">
        <v>227</v>
      </c>
      <c r="C285" s="60">
        <v>6</v>
      </c>
    </row>
    <row r="286" spans="2:3" x14ac:dyDescent="0.2">
      <c r="B286" s="48" t="s">
        <v>279</v>
      </c>
      <c r="C286" s="60">
        <v>6</v>
      </c>
    </row>
    <row r="287" spans="2:3" x14ac:dyDescent="0.2">
      <c r="B287" s="48" t="s">
        <v>280</v>
      </c>
      <c r="C287" s="60">
        <v>9</v>
      </c>
    </row>
    <row r="288" spans="2:3" x14ac:dyDescent="0.2">
      <c r="B288" s="48" t="s">
        <v>263</v>
      </c>
      <c r="C288" s="60">
        <v>8</v>
      </c>
    </row>
    <row r="289" spans="2:4" ht="13.5" thickBot="1" x14ac:dyDescent="0.25">
      <c r="B289" s="48" t="s">
        <v>281</v>
      </c>
      <c r="C289" s="60">
        <v>8</v>
      </c>
    </row>
    <row r="290" spans="2:4" ht="14.25" thickTop="1" thickBot="1" x14ac:dyDescent="0.25">
      <c r="B290" s="68" t="s">
        <v>282</v>
      </c>
      <c r="C290" s="69">
        <f>SUM(C256:C289)</f>
        <v>1207.4000000000001</v>
      </c>
      <c r="D290" s="70">
        <f>SUM(C263:C289)</f>
        <v>401</v>
      </c>
    </row>
    <row r="291" spans="2:4" ht="13.5" thickTop="1" x14ac:dyDescent="0.2"/>
  </sheetData>
  <sheetProtection algorithmName="SHA-512" hashValue="jT+vNzHe0qF2V1+lxYa2UK3JzssAFBClOT867jHyqRGeH58emySfbd2GrT8mYUMAPXfC/ZRhAMIAvpnLPGoU/g==" saltValue="XyPw6WQWV5MGz5NL7Xw+Kg==" spinCount="100000" sheet="1" objects="1" scenarios="1" selectLockedCells="1" selectUnlockedCells="1"/>
  <mergeCells count="2">
    <mergeCell ref="B2:C2"/>
    <mergeCell ref="E2:F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/>
  </sheetViews>
  <sheetFormatPr defaultRowHeight="12.75" x14ac:dyDescent="0.2"/>
  <cols>
    <col min="2" max="2" width="30.7109375" bestFit="1" customWidth="1"/>
    <col min="3" max="3" width="10.28515625" bestFit="1" customWidth="1"/>
    <col min="5" max="5" width="26.85546875" bestFit="1" customWidth="1"/>
    <col min="6" max="6" width="10.28515625" bestFit="1" customWidth="1"/>
  </cols>
  <sheetData>
    <row r="2" spans="2:6" ht="13.5" thickBot="1" x14ac:dyDescent="0.25"/>
    <row r="3" spans="2:6" ht="13.5" thickBot="1" x14ac:dyDescent="0.25">
      <c r="B3" s="77" t="s">
        <v>7</v>
      </c>
      <c r="C3" s="78"/>
      <c r="D3" s="22"/>
      <c r="E3" s="77" t="s">
        <v>8</v>
      </c>
      <c r="F3" s="78"/>
    </row>
    <row r="4" spans="2:6" x14ac:dyDescent="0.2">
      <c r="B4" s="21" t="s">
        <v>10</v>
      </c>
      <c r="C4" s="41">
        <v>300</v>
      </c>
      <c r="D4" s="23"/>
      <c r="E4" s="21" t="s">
        <v>12</v>
      </c>
      <c r="F4" s="38">
        <v>457</v>
      </c>
    </row>
    <row r="5" spans="2:6" x14ac:dyDescent="0.2">
      <c r="B5" s="14" t="s">
        <v>11</v>
      </c>
      <c r="C5" s="26">
        <v>660</v>
      </c>
      <c r="D5" s="23"/>
      <c r="E5" s="39" t="s">
        <v>19</v>
      </c>
      <c r="F5" s="30">
        <v>709.22</v>
      </c>
    </row>
    <row r="6" spans="2:6" x14ac:dyDescent="0.2">
      <c r="B6" s="14" t="s">
        <v>13</v>
      </c>
      <c r="C6" s="26">
        <v>275</v>
      </c>
      <c r="D6" s="23"/>
      <c r="E6" s="39" t="s">
        <v>14</v>
      </c>
      <c r="F6" s="30">
        <v>70</v>
      </c>
    </row>
    <row r="7" spans="2:6" x14ac:dyDescent="0.2">
      <c r="B7" s="14"/>
      <c r="C7" s="26"/>
      <c r="D7" s="23"/>
      <c r="E7" s="14"/>
      <c r="F7" s="28"/>
    </row>
    <row r="8" spans="2:6" x14ac:dyDescent="0.2">
      <c r="B8" s="14"/>
      <c r="C8" s="26"/>
      <c r="D8" s="23"/>
      <c r="E8" s="14"/>
      <c r="F8" s="28"/>
    </row>
    <row r="9" spans="2:6" x14ac:dyDescent="0.2">
      <c r="B9" s="14"/>
      <c r="C9" s="26"/>
      <c r="D9" s="23"/>
      <c r="E9" s="14"/>
      <c r="F9" s="28"/>
    </row>
    <row r="10" spans="2:6" x14ac:dyDescent="0.2">
      <c r="B10" s="14"/>
      <c r="C10" s="26"/>
      <c r="D10" s="23"/>
      <c r="E10" s="14"/>
      <c r="F10" s="28"/>
    </row>
    <row r="11" spans="2:6" x14ac:dyDescent="0.2">
      <c r="B11" s="14"/>
      <c r="C11" s="26"/>
      <c r="D11" s="23"/>
      <c r="E11" s="14"/>
      <c r="F11" s="28"/>
    </row>
    <row r="12" spans="2:6" x14ac:dyDescent="0.2">
      <c r="B12" s="14"/>
      <c r="C12" s="26"/>
      <c r="D12" s="23"/>
      <c r="E12" s="14"/>
      <c r="F12" s="28"/>
    </row>
    <row r="13" spans="2:6" x14ac:dyDescent="0.2">
      <c r="B13" s="14"/>
      <c r="C13" s="26"/>
      <c r="D13" s="23"/>
      <c r="E13" s="14"/>
      <c r="F13" s="28"/>
    </row>
    <row r="14" spans="2:6" ht="13.5" thickBot="1" x14ac:dyDescent="0.25">
      <c r="B14" s="15"/>
      <c r="C14" s="27"/>
      <c r="D14" s="23"/>
      <c r="E14" s="15" t="s">
        <v>15</v>
      </c>
      <c r="F14" s="29">
        <f>C15-F15</f>
        <v>-1.2200000000000273</v>
      </c>
    </row>
    <row r="15" spans="2:6" ht="13.5" thickBot="1" x14ac:dyDescent="0.25">
      <c r="C15" s="40">
        <f>SUM(C4:C7)</f>
        <v>1235</v>
      </c>
      <c r="D15" s="23"/>
      <c r="F15" s="37">
        <f>SUM(F4:F13)</f>
        <v>1236.22</v>
      </c>
    </row>
    <row r="17" spans="5:7" x14ac:dyDescent="0.2">
      <c r="E17" t="s">
        <v>20</v>
      </c>
      <c r="F17" s="43">
        <v>385</v>
      </c>
      <c r="G17" s="43"/>
    </row>
    <row r="18" spans="5:7" x14ac:dyDescent="0.2">
      <c r="E18" t="s">
        <v>22</v>
      </c>
      <c r="F18" s="44">
        <v>70</v>
      </c>
    </row>
  </sheetData>
  <sheetProtection algorithmName="SHA-512" hashValue="sYK3WP5Zn/Jm7cO6uoIRwtTZ79CkMHCZO5coTfEonBc+rxiHeMJOWk7UHXw2USl40UjfUg3ViaesVTz1sM0TkQ==" saltValue="/YU58wSEoMoUq4Qd2gljtg==" spinCount="100000" sheet="1" objects="1" scenarios="1" selectLockedCells="1" selectUnlockedCells="1"/>
  <mergeCells count="2">
    <mergeCell ref="B3:C3"/>
    <mergeCell ref="E3:F3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2004</vt:lpstr>
      <vt:lpstr>Marathon 2004</vt:lpstr>
      <vt:lpstr>Rotterdam 2004</vt:lpstr>
      <vt:lpstr>'2004'!Print_Area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R&amp;ED</dc:creator>
  <cp:lastModifiedBy>Trevor Cook</cp:lastModifiedBy>
  <cp:lastPrinted>2004-07-09T09:59:07Z</cp:lastPrinted>
  <dcterms:created xsi:type="dcterms:W3CDTF">2000-07-19T10:20:00Z</dcterms:created>
  <dcterms:modified xsi:type="dcterms:W3CDTF">2015-02-14T16:56:53Z</dcterms:modified>
</cp:coreProperties>
</file>