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ev.cook\Documents\Personal\Striders\Website\documents\"/>
    </mc:Choice>
  </mc:AlternateContent>
  <bookViews>
    <workbookView xWindow="-15" yWindow="5250" windowWidth="15480" windowHeight="5295"/>
  </bookViews>
  <sheets>
    <sheet name="2014" sheetId="10" r:id="rId1"/>
    <sheet name="Marathon Challenge 2014" sheetId="17" r:id="rId2"/>
  </sheets>
  <definedNames>
    <definedName name="_xlnm.Print_Area" localSheetId="0">'2014'!$B$2:$I$51</definedName>
    <definedName name="_xlnm.Print_Area" localSheetId="1">'Marathon Challenge 2014'!$B$2:$K$42</definedName>
  </definedNames>
  <calcPr calcId="152511"/>
</workbook>
</file>

<file path=xl/calcChain.xml><?xml version="1.0" encoding="utf-8"?>
<calcChain xmlns="http://schemas.openxmlformats.org/spreadsheetml/2006/main">
  <c r="D9" i="10" l="1"/>
  <c r="J42" i="17" l="1"/>
  <c r="J44" i="17" s="1"/>
  <c r="C25" i="10"/>
  <c r="C10" i="17"/>
  <c r="D25" i="10" s="1"/>
  <c r="I13" i="17"/>
  <c r="I12" i="17"/>
  <c r="B9" i="17"/>
  <c r="C28" i="10" s="1"/>
  <c r="B8" i="17"/>
  <c r="C12" i="10" s="1"/>
  <c r="C7" i="10"/>
  <c r="D11" i="10"/>
  <c r="C11" i="10"/>
  <c r="C9" i="10"/>
  <c r="C6" i="17"/>
  <c r="B5" i="17"/>
  <c r="C10" i="10" s="1"/>
  <c r="C4" i="17"/>
  <c r="D7" i="10" s="1"/>
  <c r="B3" i="17"/>
  <c r="C8" i="10" s="1"/>
  <c r="C279" i="17"/>
  <c r="C275" i="17"/>
  <c r="C245" i="17"/>
  <c r="C211" i="17"/>
  <c r="C9" i="17" s="1"/>
  <c r="D28" i="10" s="1"/>
  <c r="C180" i="17"/>
  <c r="C8" i="17" s="1"/>
  <c r="D12" i="10" s="1"/>
  <c r="C117" i="17"/>
  <c r="C5" i="17" s="1"/>
  <c r="D10" i="10" s="1"/>
  <c r="C79" i="17"/>
  <c r="C3" i="17" s="1"/>
  <c r="D8" i="10" s="1"/>
  <c r="I42" i="17"/>
  <c r="F30" i="17"/>
  <c r="I15" i="17"/>
  <c r="I19" i="17"/>
  <c r="H3" i="10"/>
  <c r="J15" i="17" l="1"/>
  <c r="C18" i="17"/>
  <c r="J45" i="17" s="1"/>
  <c r="F16" i="17"/>
  <c r="J46" i="17" l="1"/>
  <c r="F4" i="10" l="1"/>
  <c r="F5" i="10" s="1"/>
  <c r="F6" i="10" s="1"/>
  <c r="H6" i="10" l="1"/>
  <c r="F7" i="10"/>
  <c r="F8" i="10" s="1"/>
  <c r="H8" i="10" l="1"/>
  <c r="F9" i="10"/>
  <c r="F10" i="10" s="1"/>
  <c r="H10" i="10" l="1"/>
  <c r="F11" i="10"/>
  <c r="F12" i="10" s="1"/>
  <c r="F13" i="10" s="1"/>
  <c r="F14" i="10" s="1"/>
  <c r="F15" i="10" l="1"/>
  <c r="F16" i="10" s="1"/>
  <c r="F17" i="10" s="1"/>
  <c r="F18" i="10" s="1"/>
  <c r="F19" i="10" s="1"/>
  <c r="F20" i="10" s="1"/>
  <c r="F21" i="10" s="1"/>
  <c r="F22" i="10" s="1"/>
  <c r="F23" i="10" s="1"/>
  <c r="F24" i="10" s="1"/>
  <c r="F25" i="10" s="1"/>
  <c r="F26" i="10" s="1"/>
  <c r="F27" i="10" s="1"/>
  <c r="H14" i="10"/>
  <c r="H27" i="10" l="1"/>
  <c r="F28" i="10"/>
  <c r="F29" i="10" s="1"/>
  <c r="F30" i="10" s="1"/>
  <c r="F31" i="10" s="1"/>
  <c r="F32" i="10" s="1"/>
  <c r="F33" i="10" s="1"/>
  <c r="H33" i="10" l="1"/>
  <c r="F34" i="10"/>
  <c r="H34" i="10" l="1"/>
  <c r="F35" i="10"/>
  <c r="F36" i="10" s="1"/>
  <c r="H36" i="10" l="1"/>
  <c r="F37" i="10"/>
  <c r="F38" i="10" l="1"/>
  <c r="H38" i="10" s="1"/>
  <c r="H37" i="10"/>
</calcChain>
</file>

<file path=xl/sharedStrings.xml><?xml version="1.0" encoding="utf-8"?>
<sst xmlns="http://schemas.openxmlformats.org/spreadsheetml/2006/main" count="250" uniqueCount="236">
  <si>
    <t>Item</t>
  </si>
  <si>
    <t>Credit</t>
  </si>
  <si>
    <t>Balance</t>
  </si>
  <si>
    <t xml:space="preserve">Date </t>
  </si>
  <si>
    <t xml:space="preserve">Debit </t>
  </si>
  <si>
    <t>Balance brought forward</t>
  </si>
  <si>
    <t>Income</t>
  </si>
  <si>
    <t>Entry Fees 1</t>
  </si>
  <si>
    <t>Entry Fees 2</t>
  </si>
  <si>
    <t>Entry Fees 3</t>
  </si>
  <si>
    <t>Entry Fees 4</t>
  </si>
  <si>
    <t>Entry Fees 5</t>
  </si>
  <si>
    <t>Entry Fees 6</t>
  </si>
  <si>
    <t>Statement</t>
  </si>
  <si>
    <t>Difference</t>
  </si>
  <si>
    <t>Reason</t>
  </si>
  <si>
    <t>Charity Donations</t>
  </si>
  <si>
    <t>RI / WW Total</t>
  </si>
  <si>
    <t>Deductions from CASH (surplus = petty cash)</t>
  </si>
  <si>
    <t>Cash Raised</t>
  </si>
  <si>
    <t>Expenditure (Colworth excl VAT)</t>
  </si>
  <si>
    <t>Online Entries 1</t>
  </si>
  <si>
    <t>MR MS BEDI AND MRS R BEDI</t>
  </si>
  <si>
    <t>DJ PLAYFORD &amp; MRS MB PLAYFORD</t>
  </si>
  <si>
    <t>GRAHAM HOBBS &amp; MARIE HOBBS</t>
  </si>
  <si>
    <t>GB &amp; J SMITH</t>
  </si>
  <si>
    <t>MR PJK NEWELL &amp; MRS LA CARROLL</t>
  </si>
  <si>
    <t>MD &amp; MRS SA GARRETT</t>
  </si>
  <si>
    <t>MRS WM PARKER</t>
  </si>
  <si>
    <t>MR J STOCKER</t>
  </si>
  <si>
    <t>Online Entries 2</t>
  </si>
  <si>
    <t>MR JF SMITH</t>
  </si>
  <si>
    <t>R BRACE</t>
  </si>
  <si>
    <t>AG JAMES</t>
  </si>
  <si>
    <t>DR JEANETTE EVANS MR ANDREW EVANS</t>
  </si>
  <si>
    <t>MRS G BARKER MR RD BARKER</t>
  </si>
  <si>
    <t>Online Entries 4</t>
  </si>
  <si>
    <t>BE &amp; JAM JACKSON</t>
  </si>
  <si>
    <t>MR AW LETTS</t>
  </si>
  <si>
    <t>MR SA PRIOR MRS YN PRIOR</t>
  </si>
  <si>
    <t>DAVID SHEFFIELD</t>
  </si>
  <si>
    <t>MISS D HABICHT</t>
  </si>
  <si>
    <t>MISS KJ ROPER</t>
  </si>
  <si>
    <t>MISS CS LAMBERT</t>
  </si>
  <si>
    <t>CJ BEARD</t>
  </si>
  <si>
    <t>MRS E PALMER</t>
  </si>
  <si>
    <t>DR BJ MADDISON</t>
  </si>
  <si>
    <t>MISS PA JONES</t>
  </si>
  <si>
    <t>MR PF CANT MRS JD CANT</t>
  </si>
  <si>
    <t>DR RJ GALLIVAN MRS AK GALLIVAN</t>
  </si>
  <si>
    <t>MRS ID BARR</t>
  </si>
  <si>
    <t>CJ COLLETT</t>
  </si>
  <si>
    <t>MR NM LOADER MRS JM LOADER</t>
  </si>
  <si>
    <t>DR D ROSSETTI</t>
  </si>
  <si>
    <t>JD MERRICK</t>
  </si>
  <si>
    <t>PJ FARLEY</t>
  </si>
  <si>
    <t>S TREVALLION</t>
  </si>
  <si>
    <t>MR GR HANCOCK</t>
  </si>
  <si>
    <t>MISS SL WINDEBANK</t>
  </si>
  <si>
    <t>MISS MR LEDBETTER</t>
  </si>
  <si>
    <t>Entry Fees 7</t>
  </si>
  <si>
    <t>Arthritis Research UK</t>
  </si>
  <si>
    <t>WILLIAM r &amp; MRS GAIL YOUNG</t>
  </si>
  <si>
    <t>MR M STATHAM &amp; MRS L STATHAM</t>
  </si>
  <si>
    <t>MRS LD SASSANO</t>
  </si>
  <si>
    <t>CASH</t>
  </si>
  <si>
    <t>MR GARY D GRIMSLEY</t>
  </si>
  <si>
    <t>MRS PM ANDREWS</t>
  </si>
  <si>
    <t>NE WAIN &amp; N WAIN</t>
  </si>
  <si>
    <t>SJ COWELL JM COWELL</t>
  </si>
  <si>
    <t>MR DP ARMITAGE &amp; MRS DA ARMITAGE</t>
  </si>
  <si>
    <t>MR RICHARD JOHN BEARD</t>
  </si>
  <si>
    <t>MR WEL BROWNING</t>
  </si>
  <si>
    <t>MISS JA KELLY CURRENT ACCOUNT</t>
  </si>
  <si>
    <t>MR DW WHATTON &amp; MRS CS WHATTON</t>
  </si>
  <si>
    <t>A &amp; ME REDDEN</t>
  </si>
  <si>
    <t>MRS EJ STEAD</t>
  </si>
  <si>
    <t>MR DAVID HUTCHINGS</t>
  </si>
  <si>
    <t>MR JA PULLINGER &amp; MRS AJ PULLINGER</t>
  </si>
  <si>
    <t>MISS P WOODTHORPE MR D TALBOT</t>
  </si>
  <si>
    <t>MRS S HORNER &amp; MR MD HORNER</t>
  </si>
  <si>
    <t>MRS JL CHEETHAM</t>
  </si>
  <si>
    <t>MARGARET BOND</t>
  </si>
  <si>
    <t>MR AM BOWDEN</t>
  </si>
  <si>
    <t>MR SG ROWSE &amp; MRS LH ROWSE</t>
  </si>
  <si>
    <t>MR CG FADDEN &amp; MRS MS FADDEN</t>
  </si>
  <si>
    <t>MRS JA HANCOCK</t>
  </si>
  <si>
    <t>MR PJ CHAMBERS &amp; MRS AMZ CHAMBERS</t>
  </si>
  <si>
    <t>Race Entries (ish)</t>
  </si>
  <si>
    <t>Food tokens (Sat and Sun)</t>
  </si>
  <si>
    <t>Rotterdam subsidy for 3 runners (MARK TINKLER)</t>
  </si>
  <si>
    <t>AGM</t>
  </si>
  <si>
    <t>Association of Running Clubs subscription fee</t>
  </si>
  <si>
    <t>DR RM OGBORNE MRS AJ OGBORNE</t>
  </si>
  <si>
    <t>MRS JULIE K OREILLY MR KEVIN P OREILLY</t>
  </si>
  <si>
    <t>MRS CE HEWITT</t>
  </si>
  <si>
    <t>MRS R THOMPSON &amp; MRS M THOMPSON</t>
  </si>
  <si>
    <t>AW TOTTY &amp; LH FUSSEY</t>
  </si>
  <si>
    <t>MRS N WALPOLE</t>
  </si>
  <si>
    <t>MR PM WILLMOTT &amp; MRS TM WILLMOTT</t>
  </si>
  <si>
    <t>MR M HICKLING</t>
  </si>
  <si>
    <t>SJ BRIDGE</t>
  </si>
  <si>
    <t>MRS RJ COOKE</t>
  </si>
  <si>
    <t>MR KB DICKINSON &amp; MISS CA HALL</t>
  </si>
  <si>
    <t>AJ RICHARDSON</t>
  </si>
  <si>
    <t>MRS SJ SMITH</t>
  </si>
  <si>
    <t>CARRIE TRAILL</t>
  </si>
  <si>
    <t>G &amp; SN CONWAY</t>
  </si>
  <si>
    <t>MR M TINKLER</t>
  </si>
  <si>
    <t>MR A PATE &amp; MRS CA PATE</t>
  </si>
  <si>
    <t>MR AR GLEESON &amp; MRS L GLEESON</t>
  </si>
  <si>
    <t>IC STURDGESS AND MRS BL STURDGESS HM A/C</t>
  </si>
  <si>
    <t>MR SJ MCELDRON MRS SJ MCELDRON</t>
  </si>
  <si>
    <t>St.John / Online Entries (wrong sort code)</t>
  </si>
  <si>
    <t>MRS BM NORTH</t>
  </si>
  <si>
    <t>DR PHILIP R MACKIE MRS SHARON F MACKIE</t>
  </si>
  <si>
    <t>MR MJ &amp; MRS HC SMITH</t>
  </si>
  <si>
    <t>MISS C WHITE</t>
  </si>
  <si>
    <t>TI NEWTON</t>
  </si>
  <si>
    <t>DR JG COLLETT</t>
  </si>
  <si>
    <t>MISS TE TREADWELL</t>
  </si>
  <si>
    <t>MRS AC &amp; MRS AD HARVERSON</t>
  </si>
  <si>
    <t>AS GALE &amp; MRS JA GALE</t>
  </si>
  <si>
    <t>MRS JM WINDRUM</t>
  </si>
  <si>
    <t>MRS BR READING</t>
  </si>
  <si>
    <t>E WARNER</t>
  </si>
  <si>
    <t>MR ANDREW R HEDLEY</t>
  </si>
  <si>
    <t>MS JH CURTIS</t>
  </si>
  <si>
    <t>KA GEEVES</t>
  </si>
  <si>
    <t>NV SAWANT</t>
  </si>
  <si>
    <t>MR &amp; MRS BALWIN</t>
  </si>
  <si>
    <t>MR P HOWELL &amp; MRS PG HOWELL</t>
  </si>
  <si>
    <t>MRS SA JOHNSTON MRS PA BAIRD</t>
  </si>
  <si>
    <t>MR SAMUEL D MOODY</t>
  </si>
  <si>
    <t>PS &amp; SJ WILDING</t>
  </si>
  <si>
    <t>DR SM &amp; MRS CE MORREY CURRENT ACCOUNT PLUS</t>
  </si>
  <si>
    <t>MR RG CLARK</t>
  </si>
  <si>
    <t>MR S HORN</t>
  </si>
  <si>
    <t>GC &amp; JD JOHNSON</t>
  </si>
  <si>
    <t>MR ROBERT CLARK &amp; MRS THERESA M CLARK</t>
  </si>
  <si>
    <t>SPC VON DER HEYDE</t>
  </si>
  <si>
    <t>MR LCS TAMANG</t>
  </si>
  <si>
    <t>MR DAMIAN INCE &amp; MRS HV PARNELL</t>
  </si>
  <si>
    <t>Online Entries 3 (also Online Entries 1 paid now)</t>
  </si>
  <si>
    <t>RJ STURGEN</t>
  </si>
  <si>
    <t>MRS V KILGOUR</t>
  </si>
  <si>
    <t>MR T WILLIAMS &amp; MRS SN WILLIAMS</t>
  </si>
  <si>
    <t>DR PAUL JAMES RUSSELL ADVANTAGE GOLD</t>
  </si>
  <si>
    <t>MISS EG BOND</t>
  </si>
  <si>
    <t>MISS HJ WOOLLEY</t>
  </si>
  <si>
    <t>MASTER ROBERT K GRAY</t>
  </si>
  <si>
    <t>SC LOVELL</t>
  </si>
  <si>
    <t>DR U IKPATT</t>
  </si>
  <si>
    <t>MR GARY DENTON</t>
  </si>
  <si>
    <t>MR D BOWYER MRS NJ BOWYER</t>
  </si>
  <si>
    <t>SF SPENCER &amp; PM SHELLEY</t>
  </si>
  <si>
    <t>MISS J PRIGMORE</t>
  </si>
  <si>
    <t>MRS JE FREEMAN</t>
  </si>
  <si>
    <t>MRS NA KING</t>
  </si>
  <si>
    <t>MR CJ &amp; MRS KA HALL</t>
  </si>
  <si>
    <t>CL NORMAN</t>
  </si>
  <si>
    <t>M QUINN</t>
  </si>
  <si>
    <t>AD PEILOW</t>
  </si>
  <si>
    <t>MR AW EVANS DR JM EVANS</t>
  </si>
  <si>
    <t>Deposit for Hog Roast tokens</t>
  </si>
  <si>
    <t>Bar tokens</t>
  </si>
  <si>
    <t>Pizzas Sat evening</t>
  </si>
  <si>
    <t>Food tokens (Fri minus deposit)</t>
  </si>
  <si>
    <t>MR MJ HOLLIS</t>
  </si>
  <si>
    <t>ADRIAN SPICER</t>
  </si>
  <si>
    <t>GA RIGARLSFORD</t>
  </si>
  <si>
    <t>MR TJ MILES</t>
  </si>
  <si>
    <t>MR SD CRANE</t>
  </si>
  <si>
    <t>Kids Races - SCOUTS</t>
  </si>
  <si>
    <t>Bouncy Castle - SCOUTS</t>
  </si>
  <si>
    <t>Returned cheque (Gary Denton)</t>
  </si>
  <si>
    <t>Ice Cream</t>
  </si>
  <si>
    <t>Massage (Sun)</t>
  </si>
  <si>
    <t>Massage (Sat - presumed)</t>
  </si>
  <si>
    <t>St.John Moggerhanger (Mark)</t>
  </si>
  <si>
    <t>Bolnhurst Stables Trust (Andrew)</t>
  </si>
  <si>
    <t>Asthma UK (on behalf of Julie Dass)</t>
  </si>
  <si>
    <t>Mosame (Dave)</t>
  </si>
  <si>
    <t>Bedford Sparkle Club (Chris)</t>
  </si>
  <si>
    <t>Bedford Garden Carers (Chris)</t>
  </si>
  <si>
    <t>Bedford Hospitals Charity (Amy)</t>
  </si>
  <si>
    <t>St. John Ambulance (PAYMENT)</t>
  </si>
  <si>
    <t>Cransley Hospice (Neil)</t>
  </si>
  <si>
    <t>Cheryl's charity donations</t>
  </si>
  <si>
    <t>Scouts kids events</t>
  </si>
  <si>
    <t>Surplus</t>
  </si>
  <si>
    <t>Bedford Foodbank (Cheryl) - from cash</t>
  </si>
  <si>
    <t>Scouts (PAYMENT)</t>
  </si>
  <si>
    <t>Food (Sat and Sun)</t>
  </si>
  <si>
    <t>Winning Ways (relabelling shoes)</t>
  </si>
  <si>
    <t>Cheryl White (cash converted)</t>
  </si>
  <si>
    <t>Asthma UK</t>
  </si>
  <si>
    <t>Bedford Hospitals Trust</t>
  </si>
  <si>
    <t>Mosame Trust</t>
  </si>
  <si>
    <t>MIND BLMK</t>
  </si>
  <si>
    <t>Sue Ryder St.John's Hospice</t>
  </si>
  <si>
    <t>MIND Bedford (Tony)</t>
  </si>
  <si>
    <t>ARC (Trev)</t>
  </si>
  <si>
    <t>The Messengers (Bill)</t>
  </si>
  <si>
    <t>The Messengers</t>
  </si>
  <si>
    <t>Bolnhurst Stables Trust</t>
  </si>
  <si>
    <t>Included £593 from 18/4/14</t>
  </si>
  <si>
    <t>Northamptonshire Scouts</t>
  </si>
  <si>
    <t>St. John (Trail 2013)</t>
  </si>
  <si>
    <t>St.John (Trail 2013)</t>
  </si>
  <si>
    <t>Cransley Hospice</t>
  </si>
  <si>
    <t>Str1ders profit (£)</t>
  </si>
  <si>
    <t>Str1ders profit (%)</t>
  </si>
  <si>
    <t>St John Ambulance</t>
  </si>
  <si>
    <t>Allocated</t>
  </si>
  <si>
    <t>Available</t>
  </si>
  <si>
    <t>Left</t>
  </si>
  <si>
    <t>MR R WILDMAN</t>
  </si>
  <si>
    <t>M CALLEIA</t>
  </si>
  <si>
    <t>DR RACHEL C CHOW</t>
  </si>
  <si>
    <t>MISS MJ HODGSON</t>
  </si>
  <si>
    <t>MRS D PARR</t>
  </si>
  <si>
    <t>PJ MADDAFORD</t>
  </si>
  <si>
    <t>Lots of cheques not yet cleared...2-31 July...</t>
  </si>
  <si>
    <t>? (Mike and Willie)</t>
  </si>
  <si>
    <t>Anthony Nolan Trust (900dEvans's Ultra)</t>
  </si>
  <si>
    <t>Bedford Foodbank</t>
  </si>
  <si>
    <t>Grace Community Church (Ice Cream cash)</t>
  </si>
  <si>
    <t>Lots of cheques not cleared yet...</t>
  </si>
  <si>
    <t>Cransley + Grace + St.John (Trail 2013)</t>
  </si>
  <si>
    <t>FASTRAX (kit supplier)</t>
  </si>
  <si>
    <t>Grace Community Church (now 000305 written on 6-11-14)</t>
  </si>
  <si>
    <t>Cransley + Grace + FASTRAX + St.John (Trail 2013)</t>
  </si>
  <si>
    <t>Cransley + St.John (Trail 2013)</t>
  </si>
  <si>
    <t>WRITTEN OFF (St.John - Trail 2013)</t>
  </si>
  <si>
    <t>Cransley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</si>
</sst>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£&quot;#,##0.00;\-&quot;£&quot;#,##0.00"/>
    <numFmt numFmtId="44" formatCode="_-&quot;£&quot;* #,##0.00_-;\-&quot;£&quot;* #,##0.00_-;_-&quot;£&quot;* &quot;-&quot;??_-;_-@_-"/>
    <numFmt numFmtId="164" formatCode="&quot;£&quot;#,##0.00"/>
    <numFmt numFmtId="165" formatCode="_-&quot;£&quot;* #,##0_-;\-&quot;£&quot;* #,##0_-;_-&quot;£&quot;* &quot;-&quot;??_-;_-@_-"/>
    <numFmt numFmtId="166" formatCode="0.0%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450666829432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2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" fontId="0" fillId="0" borderId="4" xfId="0" applyNumberFormat="1" applyFill="1" applyBorder="1" applyAlignment="1">
      <alignment horizontal="center"/>
    </xf>
    <xf numFmtId="0" fontId="0" fillId="0" borderId="5" xfId="0" applyFill="1" applyBorder="1"/>
    <xf numFmtId="44" fontId="0" fillId="0" borderId="5" xfId="0" applyNumberFormat="1" applyFill="1" applyBorder="1"/>
    <xf numFmtId="44" fontId="0" fillId="0" borderId="2" xfId="1" applyFont="1" applyBorder="1" applyAlignment="1">
      <alignment horizontal="center"/>
    </xf>
    <xf numFmtId="44" fontId="0" fillId="0" borderId="5" xfId="1" applyFont="1" applyFill="1" applyBorder="1"/>
    <xf numFmtId="165" fontId="2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4" fontId="0" fillId="0" borderId="0" xfId="1" applyNumberFormat="1" applyFont="1"/>
    <xf numFmtId="44" fontId="2" fillId="2" borderId="6" xfId="1" applyNumberFormat="1" applyFont="1" applyFill="1" applyBorder="1"/>
    <xf numFmtId="44" fontId="0" fillId="0" borderId="0" xfId="0" applyNumberFormat="1"/>
    <xf numFmtId="44" fontId="0" fillId="0" borderId="0" xfId="1" applyNumberFormat="1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10" xfId="0" applyBorder="1"/>
    <xf numFmtId="44" fontId="0" fillId="0" borderId="11" xfId="1" applyNumberFormat="1" applyFont="1" applyBorder="1" applyAlignment="1">
      <alignment horizontal="center"/>
    </xf>
    <xf numFmtId="44" fontId="0" fillId="0" borderId="12" xfId="1" applyNumberFormat="1" applyFont="1" applyBorder="1" applyAlignment="1">
      <alignment horizontal="center"/>
    </xf>
    <xf numFmtId="44" fontId="0" fillId="0" borderId="13" xfId="1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44" fontId="2" fillId="0" borderId="13" xfId="0" applyNumberFormat="1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44" fontId="2" fillId="0" borderId="16" xfId="0" applyNumberFormat="1" applyFont="1" applyBorder="1" applyAlignment="1">
      <alignment horizontal="center"/>
    </xf>
    <xf numFmtId="44" fontId="0" fillId="0" borderId="12" xfId="1" applyNumberFormat="1" applyFont="1" applyFill="1" applyBorder="1" applyAlignment="1">
      <alignment horizontal="center"/>
    </xf>
    <xf numFmtId="0" fontId="0" fillId="0" borderId="0" xfId="0" applyFill="1"/>
    <xf numFmtId="0" fontId="0" fillId="2" borderId="14" xfId="0" applyNumberFormat="1" applyFill="1" applyBorder="1"/>
    <xf numFmtId="44" fontId="0" fillId="2" borderId="13" xfId="1" applyNumberFormat="1" applyFont="1" applyFill="1" applyBorder="1" applyAlignment="1">
      <alignment horizontal="center"/>
    </xf>
    <xf numFmtId="0" fontId="0" fillId="2" borderId="8" xfId="0" applyFill="1" applyBorder="1"/>
    <xf numFmtId="44" fontId="0" fillId="2" borderId="12" xfId="1" applyNumberFormat="1" applyFont="1" applyFill="1" applyBorder="1" applyAlignment="1">
      <alignment horizontal="center"/>
    </xf>
    <xf numFmtId="0" fontId="0" fillId="2" borderId="14" xfId="0" applyFill="1" applyBorder="1"/>
    <xf numFmtId="0" fontId="0" fillId="0" borderId="0" xfId="0" applyAlignment="1">
      <alignment horizontal="center"/>
    </xf>
    <xf numFmtId="44" fontId="2" fillId="0" borderId="0" xfId="0" applyNumberFormat="1" applyFont="1" applyFill="1"/>
    <xf numFmtId="0" fontId="0" fillId="0" borderId="17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21" xfId="0" applyBorder="1" applyAlignment="1">
      <alignment horizontal="left"/>
    </xf>
    <xf numFmtId="0" fontId="2" fillId="0" borderId="0" xfId="0" applyFont="1" applyBorder="1" applyAlignment="1">
      <alignment horizontal="center"/>
    </xf>
    <xf numFmtId="44" fontId="0" fillId="0" borderId="0" xfId="0" applyNumberFormat="1" applyBorder="1"/>
    <xf numFmtId="44" fontId="0" fillId="0" borderId="12" xfId="1" applyNumberFormat="1" applyFont="1" applyBorder="1"/>
    <xf numFmtId="0" fontId="0" fillId="0" borderId="14" xfId="0" applyBorder="1"/>
    <xf numFmtId="44" fontId="0" fillId="0" borderId="13" xfId="1" applyNumberFormat="1" applyFont="1" applyBorder="1"/>
    <xf numFmtId="44" fontId="2" fillId="2" borderId="23" xfId="0" applyNumberFormat="1" applyFont="1" applyFill="1" applyBorder="1"/>
    <xf numFmtId="44" fontId="3" fillId="0" borderId="12" xfId="1" applyNumberFormat="1" applyFont="1" applyFill="1" applyBorder="1"/>
    <xf numFmtId="0" fontId="0" fillId="0" borderId="9" xfId="0" applyBorder="1"/>
    <xf numFmtId="0" fontId="2" fillId="2" borderId="15" xfId="0" applyFont="1" applyFill="1" applyBorder="1"/>
    <xf numFmtId="44" fontId="2" fillId="2" borderId="24" xfId="1" applyNumberFormat="1" applyFont="1" applyFill="1" applyBorder="1"/>
    <xf numFmtId="44" fontId="0" fillId="0" borderId="12" xfId="1" applyNumberFormat="1" applyFont="1" applyFill="1" applyBorder="1"/>
    <xf numFmtId="44" fontId="0" fillId="0" borderId="25" xfId="0" applyNumberFormat="1" applyFill="1" applyBorder="1"/>
    <xf numFmtId="44" fontId="0" fillId="0" borderId="22" xfId="0" applyNumberFormat="1" applyFill="1" applyBorder="1" applyAlignment="1">
      <alignment horizontal="center"/>
    </xf>
    <xf numFmtId="0" fontId="3" fillId="0" borderId="8" xfId="0" applyFont="1" applyBorder="1"/>
    <xf numFmtId="44" fontId="2" fillId="3" borderId="24" xfId="1" applyNumberFormat="1" applyFont="1" applyFill="1" applyBorder="1"/>
    <xf numFmtId="44" fontId="0" fillId="0" borderId="26" xfId="0" applyNumberFormat="1" applyFill="1" applyBorder="1" applyAlignment="1">
      <alignment horizontal="center"/>
    </xf>
    <xf numFmtId="44" fontId="4" fillId="0" borderId="5" xfId="1" applyFont="1" applyFill="1" applyBorder="1"/>
    <xf numFmtId="44" fontId="0" fillId="0" borderId="20" xfId="0" applyNumberFormat="1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0" xfId="0" applyFill="1" applyBorder="1" applyAlignment="1">
      <alignment horizontal="center"/>
    </xf>
    <xf numFmtId="44" fontId="6" fillId="0" borderId="5" xfId="1" applyFont="1" applyFill="1" applyBorder="1"/>
    <xf numFmtId="0" fontId="0" fillId="0" borderId="25" xfId="0" applyFill="1" applyBorder="1" applyAlignment="1">
      <alignment horizontal="center"/>
    </xf>
    <xf numFmtId="44" fontId="0" fillId="0" borderId="25" xfId="0" applyNumberForma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1" fillId="0" borderId="5" xfId="0" applyFont="1" applyFill="1" applyBorder="1"/>
    <xf numFmtId="44" fontId="7" fillId="0" borderId="5" xfId="1" applyFont="1" applyFill="1" applyBorder="1"/>
    <xf numFmtId="0" fontId="1" fillId="0" borderId="10" xfId="0" applyFont="1" applyBorder="1"/>
    <xf numFmtId="0" fontId="1" fillId="0" borderId="8" xfId="0" applyFont="1" applyBorder="1"/>
    <xf numFmtId="0" fontId="1" fillId="0" borderId="8" xfId="0" applyFont="1" applyFill="1" applyBorder="1"/>
    <xf numFmtId="0" fontId="1" fillId="0" borderId="22" xfId="0" applyFont="1" applyFill="1" applyBorder="1" applyAlignment="1">
      <alignment horizontal="left"/>
    </xf>
    <xf numFmtId="44" fontId="5" fillId="0" borderId="5" xfId="1" applyFont="1" applyFill="1" applyBorder="1"/>
    <xf numFmtId="44" fontId="0" fillId="0" borderId="19" xfId="0" applyNumberFormat="1" applyFill="1" applyBorder="1" applyAlignment="1">
      <alignment horizontal="center"/>
    </xf>
    <xf numFmtId="0" fontId="1" fillId="0" borderId="27" xfId="0" applyFont="1" applyFill="1" applyBorder="1" applyAlignment="1">
      <alignment horizontal="left"/>
    </xf>
    <xf numFmtId="0" fontId="0" fillId="0" borderId="28" xfId="0" applyBorder="1" applyAlignment="1">
      <alignment horizontal="center"/>
    </xf>
    <xf numFmtId="44" fontId="0" fillId="4" borderId="5" xfId="0" applyNumberFormat="1" applyFill="1" applyBorder="1"/>
    <xf numFmtId="0" fontId="0" fillId="0" borderId="29" xfId="0" applyFill="1" applyBorder="1" applyAlignment="1">
      <alignment horizontal="center"/>
    </xf>
    <xf numFmtId="0" fontId="0" fillId="0" borderId="30" xfId="0" applyFill="1" applyBorder="1" applyAlignment="1">
      <alignment horizontal="left"/>
    </xf>
    <xf numFmtId="44" fontId="7" fillId="4" borderId="5" xfId="1" applyFont="1" applyFill="1" applyBorder="1"/>
    <xf numFmtId="44" fontId="4" fillId="4" borderId="5" xfId="1" applyFont="1" applyFill="1" applyBorder="1"/>
    <xf numFmtId="0" fontId="8" fillId="0" borderId="0" xfId="0" applyFont="1"/>
    <xf numFmtId="44" fontId="2" fillId="2" borderId="23" xfId="0" applyNumberFormat="1" applyFont="1" applyFill="1" applyBorder="1" applyAlignment="1">
      <alignment horizontal="center"/>
    </xf>
    <xf numFmtId="7" fontId="2" fillId="3" borderId="24" xfId="1" applyNumberFormat="1" applyFont="1" applyFill="1" applyBorder="1" applyAlignment="1">
      <alignment horizontal="center"/>
    </xf>
    <xf numFmtId="7" fontId="2" fillId="2" borderId="16" xfId="0" applyNumberFormat="1" applyFont="1" applyFill="1" applyBorder="1" applyAlignment="1">
      <alignment horizontal="center"/>
    </xf>
    <xf numFmtId="7" fontId="2" fillId="2" borderId="23" xfId="1" applyNumberFormat="1" applyFon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0" fontId="1" fillId="5" borderId="8" xfId="0" applyFont="1" applyFill="1" applyBorder="1"/>
    <xf numFmtId="0" fontId="1" fillId="6" borderId="8" xfId="0" applyFont="1" applyFill="1" applyBorder="1"/>
    <xf numFmtId="0" fontId="1" fillId="7" borderId="8" xfId="0" applyFont="1" applyFill="1" applyBorder="1"/>
    <xf numFmtId="44" fontId="7" fillId="0" borderId="12" xfId="1" applyNumberFormat="1" applyFont="1" applyFill="1" applyBorder="1" applyAlignment="1">
      <alignment horizontal="center"/>
    </xf>
    <xf numFmtId="44" fontId="6" fillId="5" borderId="12" xfId="1" applyNumberFormat="1" applyFont="1" applyFill="1" applyBorder="1" applyAlignment="1">
      <alignment horizontal="center"/>
    </xf>
    <xf numFmtId="44" fontId="0" fillId="6" borderId="12" xfId="1" applyNumberFormat="1" applyFont="1" applyFill="1" applyBorder="1" applyAlignment="1">
      <alignment horizontal="center"/>
    </xf>
    <xf numFmtId="44" fontId="0" fillId="8" borderId="12" xfId="1" applyNumberFormat="1" applyFont="1" applyFill="1" applyBorder="1" applyAlignment="1">
      <alignment horizontal="center"/>
    </xf>
    <xf numFmtId="0" fontId="1" fillId="6" borderId="14" xfId="0" applyFont="1" applyFill="1" applyBorder="1"/>
    <xf numFmtId="164" fontId="0" fillId="4" borderId="0" xfId="0" applyNumberFormat="1" applyFill="1" applyBorder="1" applyAlignment="1">
      <alignment horizontal="center"/>
    </xf>
    <xf numFmtId="44" fontId="0" fillId="4" borderId="5" xfId="1" applyFont="1" applyFill="1" applyBorder="1"/>
    <xf numFmtId="44" fontId="5" fillId="4" borderId="5" xfId="1" applyFont="1" applyFill="1" applyBorder="1"/>
    <xf numFmtId="166" fontId="2" fillId="2" borderId="16" xfId="0" applyNumberFormat="1" applyFont="1" applyFill="1" applyBorder="1"/>
    <xf numFmtId="164" fontId="2" fillId="2" borderId="23" xfId="0" applyNumberFormat="1" applyFont="1" applyFill="1" applyBorder="1" applyAlignment="1">
      <alignment horizontal="center"/>
    </xf>
    <xf numFmtId="0" fontId="2" fillId="2" borderId="23" xfId="0" applyFont="1" applyFill="1" applyBorder="1"/>
    <xf numFmtId="44" fontId="6" fillId="4" borderId="5" xfId="1" applyFont="1" applyFill="1" applyBorder="1"/>
    <xf numFmtId="164" fontId="0" fillId="0" borderId="0" xfId="0" applyNumberFormat="1" applyFill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2">
    <dxf>
      <font>
        <condense val="0"/>
        <extend val="0"/>
        <color indexed="8"/>
      </font>
      <fill>
        <patternFill>
          <bgColor indexed="45"/>
        </patternFill>
      </fill>
    </dxf>
    <dxf>
      <font>
        <condense val="0"/>
        <extend val="0"/>
        <color indexed="8"/>
      </font>
      <fill>
        <patternFill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6"/>
  <sheetViews>
    <sheetView tabSelected="1" topLeftCell="A10" workbookViewId="0">
      <selection activeCell="D9" sqref="D9"/>
    </sheetView>
  </sheetViews>
  <sheetFormatPr defaultRowHeight="12.75" x14ac:dyDescent="0.2"/>
  <cols>
    <col min="2" max="2" width="7.140625" bestFit="1" customWidth="1"/>
    <col min="3" max="3" width="72" customWidth="1"/>
    <col min="4" max="6" width="10.42578125" bestFit="1" customWidth="1"/>
    <col min="7" max="7" width="12.28515625" style="33" customWidth="1"/>
    <col min="8" max="8" width="10.42578125" style="33" bestFit="1" customWidth="1"/>
    <col min="9" max="9" width="46.7109375" style="37" customWidth="1"/>
    <col min="10" max="10" width="11" customWidth="1"/>
  </cols>
  <sheetData>
    <row r="1" spans="2:9" ht="13.5" thickBot="1" x14ac:dyDescent="0.25"/>
    <row r="2" spans="2:9" ht="13.5" thickBot="1" x14ac:dyDescent="0.25">
      <c r="B2" s="1" t="s">
        <v>3</v>
      </c>
      <c r="C2" s="2" t="s">
        <v>0</v>
      </c>
      <c r="D2" s="7" t="s">
        <v>1</v>
      </c>
      <c r="E2" s="2" t="s">
        <v>4</v>
      </c>
      <c r="F2" s="3" t="s">
        <v>2</v>
      </c>
      <c r="G2" s="35" t="s">
        <v>13</v>
      </c>
      <c r="H2" s="36" t="s">
        <v>14</v>
      </c>
      <c r="I2" s="38" t="s">
        <v>15</v>
      </c>
    </row>
    <row r="3" spans="2:9" x14ac:dyDescent="0.2">
      <c r="B3" s="4">
        <v>41712</v>
      </c>
      <c r="C3" s="5" t="s">
        <v>5</v>
      </c>
      <c r="D3" s="8"/>
      <c r="E3" s="6"/>
      <c r="F3" s="54">
        <v>2955.72</v>
      </c>
      <c r="G3" s="70">
        <v>3413.64</v>
      </c>
      <c r="H3" s="70">
        <f>G3-F3</f>
        <v>457.92000000000007</v>
      </c>
      <c r="I3" s="71" t="s">
        <v>209</v>
      </c>
    </row>
    <row r="4" spans="2:9" x14ac:dyDescent="0.2">
      <c r="B4" s="4">
        <v>41712</v>
      </c>
      <c r="C4" s="63" t="s">
        <v>90</v>
      </c>
      <c r="D4" s="55"/>
      <c r="E4" s="73">
        <v>150</v>
      </c>
      <c r="F4" s="51">
        <f t="shared" ref="F4:F38" si="0">F3+D4-E4</f>
        <v>2805.72</v>
      </c>
      <c r="G4" s="61"/>
      <c r="H4" s="56"/>
      <c r="I4" s="57"/>
    </row>
    <row r="5" spans="2:9" x14ac:dyDescent="0.2">
      <c r="B5" s="4">
        <v>41712</v>
      </c>
      <c r="C5" s="63" t="s">
        <v>91</v>
      </c>
      <c r="D5" s="8"/>
      <c r="E5" s="73">
        <v>160.4</v>
      </c>
      <c r="F5" s="51">
        <f t="shared" si="0"/>
        <v>2645.3199999999997</v>
      </c>
      <c r="G5" s="60"/>
      <c r="H5" s="74"/>
      <c r="I5" s="75"/>
    </row>
    <row r="6" spans="2:9" x14ac:dyDescent="0.2">
      <c r="B6" s="4">
        <v>41712</v>
      </c>
      <c r="C6" s="5" t="s">
        <v>92</v>
      </c>
      <c r="D6" s="64"/>
      <c r="E6" s="73">
        <v>99</v>
      </c>
      <c r="F6" s="51">
        <f t="shared" si="0"/>
        <v>2546.3199999999997</v>
      </c>
      <c r="G6" s="61">
        <v>3004.24</v>
      </c>
      <c r="H6" s="56">
        <f>G6-F6</f>
        <v>457.92000000000007</v>
      </c>
      <c r="I6" s="68" t="s">
        <v>209</v>
      </c>
    </row>
    <row r="7" spans="2:9" x14ac:dyDescent="0.2">
      <c r="B7" s="4">
        <v>41747</v>
      </c>
      <c r="C7" s="5" t="str">
        <f>'Marathon Challenge 2014'!B4</f>
        <v>Online Entries 1</v>
      </c>
      <c r="D7" s="93">
        <f>'Marathon Challenge 2014'!C4</f>
        <v>593</v>
      </c>
      <c r="E7" s="6"/>
      <c r="F7" s="51">
        <f t="shared" si="0"/>
        <v>3139.3199999999997</v>
      </c>
      <c r="G7" s="62"/>
      <c r="H7" s="56"/>
      <c r="I7" s="57"/>
    </row>
    <row r="8" spans="2:9" x14ac:dyDescent="0.2">
      <c r="B8" s="4">
        <v>41761</v>
      </c>
      <c r="C8" s="5" t="str">
        <f>'Marathon Challenge 2014'!B3</f>
        <v>Entry Fees 1</v>
      </c>
      <c r="D8" s="76">
        <f>'Marathon Challenge 2014'!C3</f>
        <v>1353</v>
      </c>
      <c r="E8" s="6"/>
      <c r="F8" s="51">
        <f t="shared" si="0"/>
        <v>4492.32</v>
      </c>
      <c r="G8" s="61">
        <v>4357.24</v>
      </c>
      <c r="H8" s="56">
        <f>G8-F8</f>
        <v>-135.07999999999993</v>
      </c>
      <c r="I8" s="57" t="s">
        <v>113</v>
      </c>
    </row>
    <row r="9" spans="2:9" x14ac:dyDescent="0.2">
      <c r="B9" s="4">
        <v>41772</v>
      </c>
      <c r="C9" s="5" t="str">
        <f>'Marathon Challenge 2014'!B6</f>
        <v>Online Entries 2</v>
      </c>
      <c r="D9" s="77">
        <f>'Marathon Challenge 2014'!C6</f>
        <v>1174</v>
      </c>
      <c r="E9" s="6"/>
      <c r="F9" s="51">
        <f t="shared" si="0"/>
        <v>5666.32</v>
      </c>
      <c r="G9" s="50"/>
      <c r="H9" s="56"/>
      <c r="I9" s="57"/>
    </row>
    <row r="10" spans="2:9" x14ac:dyDescent="0.2">
      <c r="B10" s="4">
        <v>41789</v>
      </c>
      <c r="C10" s="5" t="str">
        <f>'Marathon Challenge 2014'!B5</f>
        <v>Entry Fees 2</v>
      </c>
      <c r="D10" s="77">
        <f>'Marathon Challenge 2014'!C5</f>
        <v>1091</v>
      </c>
      <c r="E10" s="6"/>
      <c r="F10" s="51">
        <f t="shared" si="0"/>
        <v>6757.32</v>
      </c>
      <c r="G10" s="50">
        <v>6622.24</v>
      </c>
      <c r="H10" s="56">
        <f>G10-F10</f>
        <v>-135.07999999999993</v>
      </c>
      <c r="I10" s="57" t="s">
        <v>113</v>
      </c>
    </row>
    <row r="11" spans="2:9" x14ac:dyDescent="0.2">
      <c r="B11" s="4">
        <v>41803</v>
      </c>
      <c r="C11" s="5" t="str">
        <f>'Marathon Challenge 2014'!B7</f>
        <v>Online Entries 3 (also Online Entries 1 paid now)</v>
      </c>
      <c r="D11" s="77">
        <f>'Marathon Challenge 2014'!C7</f>
        <v>1152</v>
      </c>
      <c r="E11" s="6"/>
      <c r="F11" s="51">
        <f t="shared" si="0"/>
        <v>7909.32</v>
      </c>
      <c r="G11" s="50"/>
      <c r="H11" s="56"/>
      <c r="I11" s="68" t="s">
        <v>206</v>
      </c>
    </row>
    <row r="12" spans="2:9" x14ac:dyDescent="0.2">
      <c r="B12" s="4">
        <v>41803</v>
      </c>
      <c r="C12" s="5" t="str">
        <f>'Marathon Challenge 2014'!B8</f>
        <v>Entry Fees 3</v>
      </c>
      <c r="D12" s="94">
        <f>'Marathon Challenge 2014'!C8</f>
        <v>1273</v>
      </c>
      <c r="E12" s="6"/>
      <c r="F12" s="51">
        <f t="shared" si="0"/>
        <v>9182.32</v>
      </c>
      <c r="G12" s="50"/>
      <c r="H12" s="56"/>
      <c r="I12" s="57"/>
    </row>
    <row r="13" spans="2:9" x14ac:dyDescent="0.2">
      <c r="B13" s="4">
        <v>41813</v>
      </c>
      <c r="C13" s="63" t="s">
        <v>175</v>
      </c>
      <c r="D13" s="64"/>
      <c r="E13" s="73">
        <v>32</v>
      </c>
      <c r="F13" s="51">
        <f t="shared" si="0"/>
        <v>9150.32</v>
      </c>
      <c r="G13" s="50"/>
      <c r="H13" s="56"/>
      <c r="I13" s="57"/>
    </row>
    <row r="14" spans="2:9" x14ac:dyDescent="0.2">
      <c r="B14" s="4">
        <v>41815</v>
      </c>
      <c r="C14" s="63" t="s">
        <v>207</v>
      </c>
      <c r="D14" s="64"/>
      <c r="E14" s="73">
        <v>500</v>
      </c>
      <c r="F14" s="51">
        <f t="shared" si="0"/>
        <v>8650.32</v>
      </c>
      <c r="G14" s="50">
        <v>9108.24</v>
      </c>
      <c r="H14" s="56">
        <f>G14-F14</f>
        <v>457.92000000000007</v>
      </c>
      <c r="I14" s="68" t="s">
        <v>208</v>
      </c>
    </row>
    <row r="15" spans="2:9" x14ac:dyDescent="0.2">
      <c r="B15" s="4">
        <v>41821</v>
      </c>
      <c r="C15" s="63" t="s">
        <v>194</v>
      </c>
      <c r="D15" s="64"/>
      <c r="E15" s="73">
        <v>77.34</v>
      </c>
      <c r="F15" s="51">
        <f t="shared" si="0"/>
        <v>8572.98</v>
      </c>
      <c r="G15" s="50"/>
      <c r="H15" s="56"/>
      <c r="I15" s="57"/>
    </row>
    <row r="16" spans="2:9" x14ac:dyDescent="0.2">
      <c r="B16" s="4">
        <v>41822</v>
      </c>
      <c r="C16" s="5" t="s">
        <v>195</v>
      </c>
      <c r="D16" s="69"/>
      <c r="E16" s="73">
        <v>195</v>
      </c>
      <c r="F16" s="51">
        <f t="shared" si="0"/>
        <v>8377.98</v>
      </c>
      <c r="G16" s="72"/>
      <c r="H16" s="56"/>
      <c r="I16" s="57"/>
    </row>
    <row r="17" spans="2:9" x14ac:dyDescent="0.2">
      <c r="B17" s="4">
        <v>41822</v>
      </c>
      <c r="C17" s="5" t="s">
        <v>196</v>
      </c>
      <c r="D17" s="8"/>
      <c r="E17" s="73">
        <v>250</v>
      </c>
      <c r="F17" s="51">
        <f t="shared" si="0"/>
        <v>8127.98</v>
      </c>
      <c r="G17" s="50"/>
      <c r="H17" s="56"/>
      <c r="I17" s="68"/>
    </row>
    <row r="18" spans="2:9" x14ac:dyDescent="0.2">
      <c r="B18" s="4">
        <v>41822</v>
      </c>
      <c r="C18" s="5" t="s">
        <v>197</v>
      </c>
      <c r="D18" s="8"/>
      <c r="E18" s="73">
        <v>400</v>
      </c>
      <c r="F18" s="51">
        <f t="shared" si="0"/>
        <v>7727.98</v>
      </c>
      <c r="G18" s="50"/>
      <c r="H18" s="56"/>
      <c r="I18" s="68"/>
    </row>
    <row r="19" spans="2:9" x14ac:dyDescent="0.2">
      <c r="B19" s="4">
        <v>41822</v>
      </c>
      <c r="C19" s="63" t="s">
        <v>198</v>
      </c>
      <c r="D19" s="64"/>
      <c r="E19" s="73">
        <v>400</v>
      </c>
      <c r="F19" s="51">
        <f t="shared" si="0"/>
        <v>7327.98</v>
      </c>
      <c r="G19" s="50"/>
      <c r="H19" s="56"/>
      <c r="I19" s="57"/>
    </row>
    <row r="20" spans="2:9" x14ac:dyDescent="0.2">
      <c r="B20" s="4">
        <v>41827</v>
      </c>
      <c r="C20" s="63" t="s">
        <v>199</v>
      </c>
      <c r="D20" s="64"/>
      <c r="E20" s="73">
        <v>250</v>
      </c>
      <c r="F20" s="51">
        <f t="shared" si="0"/>
        <v>7077.98</v>
      </c>
      <c r="G20" s="50"/>
      <c r="H20" s="56"/>
      <c r="I20" s="57"/>
    </row>
    <row r="21" spans="2:9" x14ac:dyDescent="0.2">
      <c r="B21" s="4">
        <v>41827</v>
      </c>
      <c r="C21" s="5" t="s">
        <v>200</v>
      </c>
      <c r="D21" s="64"/>
      <c r="E21" s="73">
        <v>400</v>
      </c>
      <c r="F21" s="51">
        <f t="shared" si="0"/>
        <v>6677.98</v>
      </c>
      <c r="G21" s="50"/>
      <c r="H21" s="56"/>
      <c r="I21" s="57"/>
    </row>
    <row r="22" spans="2:9" x14ac:dyDescent="0.2">
      <c r="B22" s="4">
        <v>41828</v>
      </c>
      <c r="C22" s="63" t="s">
        <v>204</v>
      </c>
      <c r="D22" s="8"/>
      <c r="E22" s="73">
        <v>250</v>
      </c>
      <c r="F22" s="51">
        <f t="shared" si="0"/>
        <v>6427.98</v>
      </c>
      <c r="G22" s="50"/>
      <c r="H22" s="56"/>
      <c r="I22" s="57"/>
    </row>
    <row r="23" spans="2:9" x14ac:dyDescent="0.2">
      <c r="B23" s="4">
        <v>41828</v>
      </c>
      <c r="C23" s="63" t="s">
        <v>61</v>
      </c>
      <c r="D23" s="59"/>
      <c r="E23" s="73">
        <v>400</v>
      </c>
      <c r="F23" s="51">
        <f t="shared" si="0"/>
        <v>6027.98</v>
      </c>
      <c r="G23" s="50"/>
      <c r="H23" s="56"/>
      <c r="I23" s="57"/>
    </row>
    <row r="24" spans="2:9" x14ac:dyDescent="0.2">
      <c r="B24" s="4">
        <v>41830</v>
      </c>
      <c r="C24" s="5" t="s">
        <v>205</v>
      </c>
      <c r="D24" s="59"/>
      <c r="E24" s="73">
        <v>400</v>
      </c>
      <c r="F24" s="51">
        <f t="shared" si="0"/>
        <v>5627.98</v>
      </c>
      <c r="G24" s="60"/>
      <c r="H24" s="58"/>
      <c r="I24" s="57"/>
    </row>
    <row r="25" spans="2:9" x14ac:dyDescent="0.2">
      <c r="B25" s="4">
        <v>41833</v>
      </c>
      <c r="C25" s="63" t="str">
        <f>'Marathon Challenge 2014'!B10</f>
        <v>Online Entries 4</v>
      </c>
      <c r="D25" s="76">
        <f>'Marathon Challenge 2014'!C10</f>
        <v>1200</v>
      </c>
      <c r="E25" s="6"/>
      <c r="F25" s="51">
        <f t="shared" si="0"/>
        <v>6827.98</v>
      </c>
      <c r="G25" s="50"/>
      <c r="H25" s="56"/>
      <c r="I25" s="68"/>
    </row>
    <row r="26" spans="2:9" x14ac:dyDescent="0.2">
      <c r="B26" s="4">
        <v>41838</v>
      </c>
      <c r="C26" s="63" t="s">
        <v>210</v>
      </c>
      <c r="D26" s="8"/>
      <c r="E26" s="6">
        <v>500</v>
      </c>
      <c r="F26" s="51">
        <f t="shared" si="0"/>
        <v>6327.98</v>
      </c>
      <c r="G26" s="61"/>
      <c r="H26" s="58"/>
      <c r="I26" s="57"/>
    </row>
    <row r="27" spans="2:9" x14ac:dyDescent="0.2">
      <c r="B27" s="4">
        <v>41851</v>
      </c>
      <c r="C27" s="5" t="s">
        <v>213</v>
      </c>
      <c r="D27" s="59"/>
      <c r="E27" s="73">
        <v>1540.8</v>
      </c>
      <c r="F27" s="51">
        <f t="shared" si="0"/>
        <v>4787.1799999999994</v>
      </c>
      <c r="G27" s="50">
        <v>10035.9</v>
      </c>
      <c r="H27" s="56">
        <f>G27-F27</f>
        <v>5248.72</v>
      </c>
      <c r="I27" s="68" t="s">
        <v>223</v>
      </c>
    </row>
    <row r="28" spans="2:9" x14ac:dyDescent="0.2">
      <c r="B28" s="4">
        <v>41867</v>
      </c>
      <c r="C28" s="5" t="str">
        <f>'Marathon Challenge 2014'!B9</f>
        <v>Entry Fees 4</v>
      </c>
      <c r="D28" s="98">
        <f>'Marathon Challenge 2014'!C9</f>
        <v>282</v>
      </c>
      <c r="E28" s="6"/>
      <c r="F28" s="51">
        <f t="shared" si="0"/>
        <v>5069.1799999999994</v>
      </c>
      <c r="G28" s="50"/>
      <c r="H28" s="56"/>
      <c r="I28" s="68"/>
    </row>
    <row r="29" spans="2:9" x14ac:dyDescent="0.2">
      <c r="B29" s="4">
        <v>41870</v>
      </c>
      <c r="C29" s="5" t="s">
        <v>200</v>
      </c>
      <c r="D29" s="59"/>
      <c r="E29" s="73">
        <v>500</v>
      </c>
      <c r="F29" s="51">
        <f t="shared" si="0"/>
        <v>4569.1799999999994</v>
      </c>
      <c r="G29" s="50"/>
      <c r="H29" s="56"/>
      <c r="I29" s="68"/>
    </row>
    <row r="30" spans="2:9" x14ac:dyDescent="0.2">
      <c r="B30" s="4">
        <v>41870</v>
      </c>
      <c r="C30" s="63" t="s">
        <v>61</v>
      </c>
      <c r="D30" s="59"/>
      <c r="E30" s="73">
        <v>500</v>
      </c>
      <c r="F30" s="51">
        <f t="shared" si="0"/>
        <v>4069.1799999999994</v>
      </c>
      <c r="G30" s="50"/>
      <c r="H30" s="56"/>
      <c r="I30" s="68"/>
    </row>
    <row r="31" spans="2:9" x14ac:dyDescent="0.2">
      <c r="B31" s="4">
        <v>41870</v>
      </c>
      <c r="C31" s="63" t="s">
        <v>210</v>
      </c>
      <c r="D31" s="59"/>
      <c r="E31" s="73">
        <v>500</v>
      </c>
      <c r="F31" s="51">
        <f t="shared" si="0"/>
        <v>3569.1799999999994</v>
      </c>
      <c r="G31" s="50"/>
      <c r="H31" s="56"/>
      <c r="I31" s="68"/>
    </row>
    <row r="32" spans="2:9" x14ac:dyDescent="0.2">
      <c r="B32" s="4">
        <v>41877</v>
      </c>
      <c r="C32" s="5" t="s">
        <v>231</v>
      </c>
      <c r="D32" s="59"/>
      <c r="E32" s="73">
        <v>150</v>
      </c>
      <c r="F32" s="51">
        <f t="shared" si="0"/>
        <v>3419.1799999999994</v>
      </c>
      <c r="G32" s="50"/>
      <c r="H32" s="56"/>
      <c r="I32" s="68"/>
    </row>
    <row r="33" spans="2:9" x14ac:dyDescent="0.2">
      <c r="B33" s="4">
        <v>41877</v>
      </c>
      <c r="C33" s="5" t="s">
        <v>226</v>
      </c>
      <c r="D33" s="59"/>
      <c r="E33" s="73">
        <v>150</v>
      </c>
      <c r="F33" s="51">
        <f t="shared" si="0"/>
        <v>3269.1799999999994</v>
      </c>
      <c r="G33" s="50">
        <v>6477.1</v>
      </c>
      <c r="H33" s="56">
        <f>G33-F33</f>
        <v>3207.920000000001</v>
      </c>
      <c r="I33" s="68" t="s">
        <v>228</v>
      </c>
    </row>
    <row r="34" spans="2:9" x14ac:dyDescent="0.2">
      <c r="B34" s="4"/>
      <c r="C34" s="5"/>
      <c r="D34" s="59"/>
      <c r="E34" s="6"/>
      <c r="F34" s="51">
        <f t="shared" si="0"/>
        <v>3269.1799999999994</v>
      </c>
      <c r="G34" s="50">
        <v>4377.1000000000004</v>
      </c>
      <c r="H34" s="56">
        <f>G34-F34</f>
        <v>1107.920000000001</v>
      </c>
      <c r="I34" s="68" t="s">
        <v>229</v>
      </c>
    </row>
    <row r="35" spans="2:9" x14ac:dyDescent="0.2">
      <c r="B35" s="4">
        <v>41925</v>
      </c>
      <c r="C35" s="5" t="s">
        <v>65</v>
      </c>
      <c r="D35" s="98">
        <v>200</v>
      </c>
      <c r="E35" s="6"/>
      <c r="F35" s="51">
        <f t="shared" si="0"/>
        <v>3469.1799999999994</v>
      </c>
      <c r="G35" s="50"/>
      <c r="H35" s="56"/>
      <c r="I35" s="68"/>
    </row>
    <row r="36" spans="2:9" x14ac:dyDescent="0.2">
      <c r="B36" s="4">
        <v>41941</v>
      </c>
      <c r="C36" s="5" t="s">
        <v>230</v>
      </c>
      <c r="D36" s="59"/>
      <c r="E36" s="73">
        <v>1844</v>
      </c>
      <c r="F36" s="51">
        <f t="shared" si="0"/>
        <v>1625.1799999999994</v>
      </c>
      <c r="G36" s="50">
        <v>4577.1000000000004</v>
      </c>
      <c r="H36" s="56">
        <f>G36-F36</f>
        <v>2951.920000000001</v>
      </c>
      <c r="I36" s="68" t="s">
        <v>232</v>
      </c>
    </row>
    <row r="37" spans="2:9" x14ac:dyDescent="0.2">
      <c r="B37" s="4"/>
      <c r="C37" s="5"/>
      <c r="D37" s="59"/>
      <c r="E37" s="6"/>
      <c r="F37" s="51">
        <f t="shared" si="0"/>
        <v>1625.1799999999994</v>
      </c>
      <c r="G37" s="50">
        <v>2583.1</v>
      </c>
      <c r="H37" s="56">
        <f>G37-F37</f>
        <v>957.92000000000053</v>
      </c>
      <c r="I37" s="68" t="s">
        <v>233</v>
      </c>
    </row>
    <row r="38" spans="2:9" x14ac:dyDescent="0.2">
      <c r="B38" s="4">
        <v>42004</v>
      </c>
      <c r="C38" s="5" t="s">
        <v>234</v>
      </c>
      <c r="D38" s="59">
        <v>457.92</v>
      </c>
      <c r="E38" s="6"/>
      <c r="F38" s="51">
        <f t="shared" si="0"/>
        <v>2083.0999999999995</v>
      </c>
      <c r="G38" s="50">
        <v>2583.1</v>
      </c>
      <c r="H38" s="56">
        <f>G38-F38</f>
        <v>500.00000000000045</v>
      </c>
      <c r="I38" s="68" t="s">
        <v>235</v>
      </c>
    </row>
    <row r="39" spans="2:9" x14ac:dyDescent="0.2">
      <c r="B39" s="4"/>
      <c r="C39" s="5"/>
      <c r="D39" s="59"/>
      <c r="E39" s="6"/>
      <c r="F39" s="51"/>
      <c r="G39" s="50"/>
      <c r="H39" s="56"/>
      <c r="I39" s="68"/>
    </row>
    <row r="40" spans="2:9" x14ac:dyDescent="0.2">
      <c r="B40" s="4"/>
      <c r="C40" s="5"/>
      <c r="D40" s="59"/>
      <c r="E40" s="6"/>
      <c r="F40" s="51"/>
      <c r="G40" s="50"/>
      <c r="H40" s="56"/>
      <c r="I40" s="68"/>
    </row>
    <row r="41" spans="2:9" x14ac:dyDescent="0.2">
      <c r="B41" s="4"/>
      <c r="C41" s="5"/>
      <c r="D41" s="59"/>
      <c r="E41" s="6"/>
      <c r="F41" s="51"/>
      <c r="G41" s="50"/>
      <c r="H41" s="56"/>
      <c r="I41" s="68"/>
    </row>
    <row r="42" spans="2:9" x14ac:dyDescent="0.2">
      <c r="B42" s="4"/>
      <c r="C42" s="5"/>
      <c r="D42" s="59"/>
      <c r="E42" s="6"/>
      <c r="F42" s="51"/>
      <c r="G42" s="50"/>
      <c r="H42" s="56"/>
      <c r="I42" s="68"/>
    </row>
    <row r="43" spans="2:9" x14ac:dyDescent="0.2">
      <c r="B43" s="4"/>
      <c r="C43" s="5"/>
      <c r="D43" s="59"/>
      <c r="E43" s="6"/>
      <c r="F43" s="51"/>
      <c r="G43" s="50"/>
      <c r="H43" s="56"/>
      <c r="I43" s="68"/>
    </row>
    <row r="44" spans="2:9" x14ac:dyDescent="0.2">
      <c r="B44" s="4"/>
      <c r="C44" s="5"/>
      <c r="D44" s="59"/>
      <c r="E44" s="6"/>
      <c r="F44" s="51"/>
      <c r="G44" s="50"/>
      <c r="H44" s="56"/>
      <c r="I44" s="68"/>
    </row>
    <row r="45" spans="2:9" x14ac:dyDescent="0.2">
      <c r="B45" s="4"/>
      <c r="C45" s="5"/>
      <c r="D45" s="59"/>
      <c r="E45" s="6"/>
      <c r="F45" s="51"/>
      <c r="G45" s="50"/>
      <c r="H45" s="56"/>
      <c r="I45" s="68"/>
    </row>
    <row r="46" spans="2:9" x14ac:dyDescent="0.2">
      <c r="B46" s="4"/>
      <c r="C46" s="5"/>
      <c r="D46" s="59"/>
      <c r="E46" s="6"/>
      <c r="F46" s="51"/>
      <c r="G46" s="50"/>
      <c r="H46" s="56"/>
      <c r="I46" s="57"/>
    </row>
    <row r="47" spans="2:9" x14ac:dyDescent="0.2">
      <c r="B47" s="4"/>
      <c r="C47" s="5"/>
      <c r="D47" s="59"/>
      <c r="E47" s="6"/>
      <c r="F47" s="51"/>
      <c r="G47" s="60"/>
      <c r="H47" s="58"/>
      <c r="I47" s="57"/>
    </row>
    <row r="48" spans="2:9" x14ac:dyDescent="0.2">
      <c r="B48" s="4"/>
      <c r="C48" s="5"/>
      <c r="D48" s="59"/>
      <c r="E48" s="6"/>
      <c r="F48" s="51"/>
      <c r="G48" s="60"/>
      <c r="H48" s="58"/>
      <c r="I48" s="57"/>
    </row>
    <row r="49" spans="2:9" x14ac:dyDescent="0.2">
      <c r="B49" s="4"/>
      <c r="C49" s="5"/>
      <c r="D49" s="59"/>
      <c r="E49" s="6"/>
      <c r="F49" s="51"/>
      <c r="G49" s="60"/>
      <c r="H49" s="58"/>
      <c r="I49" s="57"/>
    </row>
    <row r="50" spans="2:9" x14ac:dyDescent="0.2">
      <c r="B50" s="4"/>
      <c r="C50" s="63"/>
      <c r="D50" s="59"/>
      <c r="E50" s="6"/>
      <c r="F50" s="51"/>
      <c r="G50" s="50"/>
      <c r="H50" s="56"/>
      <c r="I50" s="57"/>
    </row>
    <row r="51" spans="2:9" x14ac:dyDescent="0.2">
      <c r="B51" s="4"/>
      <c r="C51" s="63"/>
      <c r="D51" s="59"/>
      <c r="E51" s="6"/>
      <c r="F51" s="51"/>
      <c r="G51" s="50"/>
      <c r="H51" s="56"/>
      <c r="I51" s="68"/>
    </row>
    <row r="77" spans="10:11" x14ac:dyDescent="0.2">
      <c r="J77" s="27"/>
      <c r="K77" s="27"/>
    </row>
    <row r="78" spans="10:11" x14ac:dyDescent="0.2">
      <c r="J78" s="27"/>
      <c r="K78" s="27"/>
    </row>
    <row r="79" spans="10:11" x14ac:dyDescent="0.2">
      <c r="J79" s="27"/>
      <c r="K79" s="27"/>
    </row>
    <row r="80" spans="10:11" x14ac:dyDescent="0.2">
      <c r="J80" s="27"/>
      <c r="K80" s="27"/>
    </row>
    <row r="81" spans="10:11" x14ac:dyDescent="0.2">
      <c r="J81" s="27"/>
      <c r="K81" s="27"/>
    </row>
    <row r="82" spans="10:11" x14ac:dyDescent="0.2">
      <c r="J82" s="27"/>
      <c r="K82" s="27"/>
    </row>
    <row r="83" spans="10:11" x14ac:dyDescent="0.2">
      <c r="J83" s="27"/>
      <c r="K83" s="27"/>
    </row>
    <row r="84" spans="10:11" x14ac:dyDescent="0.2">
      <c r="J84" s="27"/>
      <c r="K84" s="27"/>
    </row>
    <row r="85" spans="10:11" x14ac:dyDescent="0.2">
      <c r="J85" s="27"/>
      <c r="K85" s="27"/>
    </row>
    <row r="86" spans="10:11" x14ac:dyDescent="0.2">
      <c r="J86" s="27"/>
      <c r="K86" s="27"/>
    </row>
    <row r="87" spans="10:11" x14ac:dyDescent="0.2">
      <c r="J87" s="27"/>
      <c r="K87" s="27"/>
    </row>
    <row r="88" spans="10:11" x14ac:dyDescent="0.2">
      <c r="J88" s="27"/>
      <c r="K88" s="27"/>
    </row>
    <row r="89" spans="10:11" x14ac:dyDescent="0.2">
      <c r="J89" s="27"/>
      <c r="K89" s="27"/>
    </row>
    <row r="90" spans="10:11" x14ac:dyDescent="0.2">
      <c r="J90" s="27"/>
      <c r="K90" s="27"/>
    </row>
    <row r="91" spans="10:11" x14ac:dyDescent="0.2">
      <c r="J91" s="27"/>
      <c r="K91" s="27"/>
    </row>
    <row r="92" spans="10:11" x14ac:dyDescent="0.2">
      <c r="J92" s="27"/>
      <c r="K92" s="27"/>
    </row>
    <row r="93" spans="10:11" x14ac:dyDescent="0.2">
      <c r="J93" s="27"/>
      <c r="K93" s="27"/>
    </row>
    <row r="94" spans="10:11" x14ac:dyDescent="0.2">
      <c r="J94" s="27"/>
      <c r="K94" s="27"/>
    </row>
    <row r="95" spans="10:11" x14ac:dyDescent="0.2">
      <c r="J95" s="27"/>
      <c r="K95" s="27"/>
    </row>
    <row r="96" spans="10:11" x14ac:dyDescent="0.2">
      <c r="J96" s="34"/>
      <c r="K96" s="27"/>
    </row>
  </sheetData>
  <sheetProtection algorithmName="SHA-512" hashValue="BBNrJQV17kXsA2pFYc4xs1Y0wjvgjRiEMd/5IysyYLlhhcE+qSNLVeKOhlGF1VAc81CRYEw3NU0BanOrRdaUfw==" saltValue="hXhFsa4Hm52f2iJm4S6FNQ==" spinCount="100000" sheet="1" objects="1" scenarios="1" selectLockedCells="1" selectUnlockedCells="1"/>
  <phoneticPr fontId="0" type="noConversion"/>
  <pageMargins left="0.74803149606299213" right="0.74803149606299213" top="0.98425196850393704" bottom="0.98425196850393704" header="0.51181102362204722" footer="0.51181102362204722"/>
  <pageSetup paperSize="9"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0"/>
  <sheetViews>
    <sheetView view="pageBreakPreview" topLeftCell="D1" zoomScaleNormal="100" zoomScaleSheetLayoutView="100" workbookViewId="0">
      <selection activeCell="B2" sqref="B2:C2"/>
    </sheetView>
  </sheetViews>
  <sheetFormatPr defaultRowHeight="12.75" x14ac:dyDescent="0.2"/>
  <cols>
    <col min="2" max="2" width="37.5703125" customWidth="1"/>
    <col min="3" max="3" width="12.140625" customWidth="1"/>
    <col min="4" max="4" width="2" customWidth="1"/>
    <col min="5" max="5" width="55.42578125" customWidth="1"/>
    <col min="6" max="6" width="10.28515625" bestFit="1" customWidth="1"/>
    <col min="7" max="7" width="2.28515625" customWidth="1"/>
    <col min="8" max="8" width="43.28515625" customWidth="1"/>
    <col min="9" max="9" width="10.28515625" customWidth="1"/>
    <col min="10" max="10" width="11.28515625" customWidth="1"/>
    <col min="11" max="11" width="9.5703125" customWidth="1"/>
    <col min="12" max="12" width="11" customWidth="1"/>
  </cols>
  <sheetData>
    <row r="1" spans="2:10" ht="13.5" thickBot="1" x14ac:dyDescent="0.25"/>
    <row r="2" spans="2:10" ht="14.25" thickTop="1" thickBot="1" x14ac:dyDescent="0.25">
      <c r="B2" s="100" t="s">
        <v>6</v>
      </c>
      <c r="C2" s="101"/>
      <c r="D2" s="9"/>
      <c r="E2" s="100" t="s">
        <v>20</v>
      </c>
      <c r="F2" s="101"/>
      <c r="H2" s="100" t="s">
        <v>18</v>
      </c>
      <c r="I2" s="101"/>
    </row>
    <row r="3" spans="2:10" ht="13.5" thickTop="1" x14ac:dyDescent="0.2">
      <c r="B3" s="16" t="str">
        <f>B79</f>
        <v>Entry Fees 1</v>
      </c>
      <c r="C3" s="20">
        <f>C79</f>
        <v>1353</v>
      </c>
      <c r="D3" s="10"/>
      <c r="E3" s="16"/>
      <c r="F3" s="41"/>
      <c r="H3" s="66" t="s">
        <v>164</v>
      </c>
      <c r="I3" s="41">
        <v>75</v>
      </c>
    </row>
    <row r="4" spans="2:10" x14ac:dyDescent="0.2">
      <c r="B4" s="16" t="s">
        <v>21</v>
      </c>
      <c r="C4" s="20">
        <f>593</f>
        <v>593</v>
      </c>
      <c r="D4" s="10"/>
      <c r="E4" s="67"/>
      <c r="F4" s="45"/>
      <c r="H4" s="66" t="s">
        <v>165</v>
      </c>
      <c r="I4" s="41">
        <v>155</v>
      </c>
    </row>
    <row r="5" spans="2:10" x14ac:dyDescent="0.2">
      <c r="B5" s="16" t="str">
        <f>B117</f>
        <v>Entry Fees 2</v>
      </c>
      <c r="C5" s="20">
        <f>C117</f>
        <v>1091</v>
      </c>
      <c r="D5" s="10"/>
      <c r="E5" s="16"/>
      <c r="F5" s="41"/>
      <c r="H5" s="66" t="s">
        <v>166</v>
      </c>
      <c r="I5" s="49">
        <v>60</v>
      </c>
    </row>
    <row r="6" spans="2:10" x14ac:dyDescent="0.2">
      <c r="B6" s="66" t="s">
        <v>30</v>
      </c>
      <c r="C6" s="20">
        <f>1174</f>
        <v>1174</v>
      </c>
      <c r="D6" s="10"/>
      <c r="E6" s="16"/>
      <c r="F6" s="49"/>
      <c r="H6" s="66" t="s">
        <v>89</v>
      </c>
      <c r="I6" s="41">
        <v>110</v>
      </c>
    </row>
    <row r="7" spans="2:10" x14ac:dyDescent="0.2">
      <c r="B7" s="66" t="s">
        <v>143</v>
      </c>
      <c r="C7" s="20">
        <v>1152</v>
      </c>
      <c r="D7" s="10"/>
      <c r="E7" s="16"/>
      <c r="F7" s="49"/>
      <c r="H7" s="66" t="s">
        <v>167</v>
      </c>
      <c r="I7" s="41">
        <v>10</v>
      </c>
    </row>
    <row r="8" spans="2:10" x14ac:dyDescent="0.2">
      <c r="B8" s="16" t="str">
        <f>B180</f>
        <v>Entry Fees 3</v>
      </c>
      <c r="C8" s="20">
        <f>C180</f>
        <v>1273</v>
      </c>
      <c r="D8" s="10"/>
      <c r="E8" s="16"/>
      <c r="F8" s="49"/>
      <c r="H8" s="66"/>
      <c r="I8" s="41"/>
    </row>
    <row r="9" spans="2:10" x14ac:dyDescent="0.2">
      <c r="B9" s="16" t="str">
        <f>B211</f>
        <v>Entry Fees 4</v>
      </c>
      <c r="C9" s="20">
        <f>C211</f>
        <v>282</v>
      </c>
      <c r="D9" s="10"/>
      <c r="E9" s="16"/>
      <c r="F9" s="49"/>
      <c r="H9" s="16"/>
      <c r="I9" s="41"/>
    </row>
    <row r="10" spans="2:10" x14ac:dyDescent="0.2">
      <c r="B10" s="66" t="s">
        <v>36</v>
      </c>
      <c r="C10" s="20">
        <f>1200</f>
        <v>1200</v>
      </c>
      <c r="D10" s="10"/>
      <c r="E10" s="16"/>
      <c r="F10" s="49"/>
      <c r="H10" s="16"/>
      <c r="I10" s="41"/>
    </row>
    <row r="11" spans="2:10" x14ac:dyDescent="0.2">
      <c r="B11" s="66"/>
      <c r="C11" s="20"/>
      <c r="D11" s="10"/>
      <c r="E11" s="16"/>
      <c r="F11" s="49"/>
      <c r="H11" s="66" t="s">
        <v>188</v>
      </c>
      <c r="I11" s="41">
        <v>500</v>
      </c>
    </row>
    <row r="12" spans="2:10" x14ac:dyDescent="0.2">
      <c r="B12" s="66"/>
      <c r="C12" s="20"/>
      <c r="D12" s="10"/>
      <c r="E12" s="16"/>
      <c r="F12" s="49"/>
      <c r="H12" s="66" t="s">
        <v>189</v>
      </c>
      <c r="I12" s="41">
        <f>F21+F22</f>
        <v>195.42000000000002</v>
      </c>
    </row>
    <row r="13" spans="2:10" ht="13.5" thickBot="1" x14ac:dyDescent="0.25">
      <c r="B13" s="16"/>
      <c r="C13" s="20"/>
      <c r="D13" s="10"/>
      <c r="E13" s="16"/>
      <c r="F13" s="49"/>
      <c r="H13" s="66" t="s">
        <v>193</v>
      </c>
      <c r="I13" s="49">
        <f>F26</f>
        <v>552.79999999999995</v>
      </c>
    </row>
    <row r="14" spans="2:10" ht="14.25" thickTop="1" thickBot="1" x14ac:dyDescent="0.25">
      <c r="B14" s="16"/>
      <c r="C14" s="20"/>
      <c r="D14" s="10"/>
      <c r="E14" s="16"/>
      <c r="F14" s="49"/>
      <c r="H14" s="42"/>
      <c r="I14" s="43"/>
      <c r="J14" s="79" t="s">
        <v>190</v>
      </c>
    </row>
    <row r="15" spans="2:10" ht="14.25" thickTop="1" thickBot="1" x14ac:dyDescent="0.25">
      <c r="B15" s="16"/>
      <c r="C15" s="26"/>
      <c r="D15" s="10"/>
      <c r="E15" s="42"/>
      <c r="F15" s="43"/>
      <c r="I15" s="53">
        <f>SUM(I3:I14)</f>
        <v>1658.22</v>
      </c>
      <c r="J15" s="80">
        <f>F30-I15</f>
        <v>395.00000000000023</v>
      </c>
    </row>
    <row r="16" spans="2:10" ht="14.25" thickTop="1" thickBot="1" x14ac:dyDescent="0.25">
      <c r="B16" s="16"/>
      <c r="C16" s="26"/>
      <c r="D16" s="10"/>
      <c r="F16" s="12">
        <f>SUM(F3:F15)</f>
        <v>0</v>
      </c>
    </row>
    <row r="17" spans="1:10" ht="13.5" thickBot="1" x14ac:dyDescent="0.25">
      <c r="B17" s="42"/>
      <c r="C17" s="21"/>
      <c r="D17" s="10"/>
      <c r="F17" s="11"/>
    </row>
    <row r="18" spans="1:10" ht="14.25" thickTop="1" thickBot="1" x14ac:dyDescent="0.25">
      <c r="B18" s="15"/>
      <c r="C18" s="82">
        <f>SUM(C3:C17)</f>
        <v>8118</v>
      </c>
      <c r="D18" s="10"/>
      <c r="F18" s="11"/>
      <c r="H18" s="100" t="s">
        <v>17</v>
      </c>
      <c r="I18" s="101"/>
    </row>
    <row r="19" spans="1:10" ht="14.25" thickTop="1" thickBot="1" x14ac:dyDescent="0.25">
      <c r="B19" s="17"/>
      <c r="C19" s="14"/>
      <c r="D19" s="10"/>
      <c r="E19" s="100" t="s">
        <v>19</v>
      </c>
      <c r="F19" s="101"/>
      <c r="I19" s="48">
        <f>SUM(F3:F15)</f>
        <v>0</v>
      </c>
    </row>
    <row r="20" spans="1:10" ht="13.5" thickTop="1" x14ac:dyDescent="0.2">
      <c r="B20" s="17"/>
      <c r="C20" s="14"/>
      <c r="D20" s="10"/>
      <c r="E20" s="66" t="s">
        <v>177</v>
      </c>
      <c r="F20" s="41">
        <v>95</v>
      </c>
    </row>
    <row r="21" spans="1:10" x14ac:dyDescent="0.2">
      <c r="B21" s="17"/>
      <c r="C21" s="14"/>
      <c r="D21" s="10"/>
      <c r="E21" s="66" t="s">
        <v>174</v>
      </c>
      <c r="F21" s="41">
        <v>81.42</v>
      </c>
      <c r="G21" s="13"/>
    </row>
    <row r="22" spans="1:10" x14ac:dyDescent="0.2">
      <c r="B22" s="17"/>
      <c r="C22" s="14"/>
      <c r="E22" s="66" t="s">
        <v>173</v>
      </c>
      <c r="F22" s="41">
        <v>114</v>
      </c>
    </row>
    <row r="23" spans="1:10" ht="13.5" thickBot="1" x14ac:dyDescent="0.25">
      <c r="B23" s="17"/>
      <c r="C23" s="14"/>
      <c r="E23" s="66" t="s">
        <v>88</v>
      </c>
      <c r="F23" s="41">
        <v>800</v>
      </c>
    </row>
    <row r="24" spans="1:10" ht="14.25" thickTop="1" thickBot="1" x14ac:dyDescent="0.25">
      <c r="A24" s="39"/>
      <c r="B24" s="17"/>
      <c r="C24" s="14"/>
      <c r="D24" s="40"/>
      <c r="E24" s="66" t="s">
        <v>176</v>
      </c>
      <c r="F24" s="41">
        <v>310</v>
      </c>
      <c r="H24" s="100" t="s">
        <v>16</v>
      </c>
      <c r="I24" s="101"/>
    </row>
    <row r="25" spans="1:10" ht="15.75" thickTop="1" x14ac:dyDescent="0.25">
      <c r="A25" s="17"/>
      <c r="B25" s="17"/>
      <c r="C25" s="14"/>
      <c r="D25" s="17"/>
      <c r="E25" s="66" t="s">
        <v>178</v>
      </c>
      <c r="F25" s="41">
        <v>100</v>
      </c>
      <c r="H25" s="78" t="s">
        <v>192</v>
      </c>
      <c r="I25" s="87">
        <v>500</v>
      </c>
      <c r="J25" s="83">
        <v>500</v>
      </c>
    </row>
    <row r="26" spans="1:10" x14ac:dyDescent="0.2">
      <c r="A26" s="17"/>
      <c r="B26" s="17"/>
      <c r="C26" s="14"/>
      <c r="D26" s="17"/>
      <c r="E26" s="66" t="s">
        <v>193</v>
      </c>
      <c r="F26" s="41">
        <v>552.79999999999995</v>
      </c>
      <c r="H26" s="84" t="s">
        <v>202</v>
      </c>
      <c r="I26" s="88">
        <v>1000</v>
      </c>
      <c r="J26" s="83">
        <v>900</v>
      </c>
    </row>
    <row r="27" spans="1:10" x14ac:dyDescent="0.2">
      <c r="A27" s="17"/>
      <c r="B27" s="17"/>
      <c r="C27" s="14"/>
      <c r="D27" s="17"/>
      <c r="E27" s="52"/>
      <c r="F27" s="41"/>
      <c r="H27" s="84" t="s">
        <v>179</v>
      </c>
      <c r="I27" s="88">
        <v>1000</v>
      </c>
      <c r="J27" s="83">
        <v>900</v>
      </c>
    </row>
    <row r="28" spans="1:10" x14ac:dyDescent="0.2">
      <c r="A28" s="17"/>
      <c r="B28" s="17"/>
      <c r="C28" s="14"/>
      <c r="D28" s="17"/>
      <c r="E28" s="52"/>
      <c r="F28" s="41"/>
      <c r="H28" s="85" t="s">
        <v>180</v>
      </c>
      <c r="I28" s="89">
        <v>500</v>
      </c>
      <c r="J28" s="92">
        <v>400</v>
      </c>
    </row>
    <row r="29" spans="1:10" ht="13.5" thickBot="1" x14ac:dyDescent="0.25">
      <c r="A29" s="17"/>
      <c r="B29" s="17"/>
      <c r="C29" s="14"/>
      <c r="D29" s="17"/>
      <c r="E29" s="42"/>
      <c r="F29" s="43"/>
      <c r="H29" s="86" t="s">
        <v>181</v>
      </c>
      <c r="I29" s="90">
        <v>250</v>
      </c>
      <c r="J29" s="83">
        <v>250</v>
      </c>
    </row>
    <row r="30" spans="1:10" ht="14.25" thickTop="1" thickBot="1" x14ac:dyDescent="0.25">
      <c r="A30" s="17"/>
      <c r="B30" s="17"/>
      <c r="C30" s="14"/>
      <c r="D30" s="17"/>
      <c r="F30" s="53">
        <f>SUM(F20:F29)</f>
        <v>2053.2200000000003</v>
      </c>
      <c r="H30" s="85" t="s">
        <v>182</v>
      </c>
      <c r="I30" s="89">
        <v>500</v>
      </c>
      <c r="J30" s="83">
        <v>400</v>
      </c>
    </row>
    <row r="31" spans="1:10" ht="13.5" thickTop="1" x14ac:dyDescent="0.2">
      <c r="A31" s="17"/>
      <c r="B31" s="17"/>
      <c r="C31" s="14"/>
      <c r="D31" s="17"/>
      <c r="H31" s="86" t="s">
        <v>183</v>
      </c>
      <c r="I31" s="90">
        <v>250</v>
      </c>
    </row>
    <row r="32" spans="1:10" x14ac:dyDescent="0.2">
      <c r="A32" s="17"/>
      <c r="B32" s="17"/>
      <c r="C32" s="14"/>
      <c r="D32" s="17"/>
      <c r="H32" s="86" t="s">
        <v>184</v>
      </c>
      <c r="I32" s="90">
        <v>250</v>
      </c>
    </row>
    <row r="33" spans="1:11" x14ac:dyDescent="0.2">
      <c r="A33" s="17"/>
      <c r="B33" s="17"/>
      <c r="C33" s="14"/>
      <c r="D33" s="17"/>
      <c r="H33" s="85" t="s">
        <v>185</v>
      </c>
      <c r="I33" s="89">
        <v>500</v>
      </c>
      <c r="J33" s="83">
        <v>400</v>
      </c>
    </row>
    <row r="34" spans="1:11" x14ac:dyDescent="0.2">
      <c r="A34" s="17"/>
      <c r="B34" s="17"/>
      <c r="C34" s="14"/>
      <c r="D34" s="17"/>
      <c r="G34" s="13"/>
      <c r="H34" s="85" t="s">
        <v>191</v>
      </c>
      <c r="I34" s="89">
        <v>250</v>
      </c>
      <c r="J34" s="83">
        <v>400</v>
      </c>
    </row>
    <row r="35" spans="1:11" x14ac:dyDescent="0.2">
      <c r="A35" s="17"/>
      <c r="B35" s="17"/>
      <c r="C35" s="14"/>
      <c r="D35" s="17"/>
      <c r="G35" s="13"/>
      <c r="H35" s="85" t="s">
        <v>201</v>
      </c>
      <c r="I35" s="89">
        <v>500</v>
      </c>
      <c r="J35" s="83">
        <v>250</v>
      </c>
    </row>
    <row r="36" spans="1:11" x14ac:dyDescent="0.2">
      <c r="A36" s="17"/>
      <c r="B36" s="17"/>
      <c r="C36" s="14"/>
      <c r="D36" s="17"/>
      <c r="G36" s="13"/>
      <c r="H36" s="66" t="s">
        <v>186</v>
      </c>
      <c r="I36" s="20">
        <v>1540.8</v>
      </c>
      <c r="J36" s="83">
        <v>1540.8</v>
      </c>
    </row>
    <row r="37" spans="1:11" x14ac:dyDescent="0.2">
      <c r="A37" s="17"/>
      <c r="B37" s="17"/>
      <c r="C37" s="14"/>
      <c r="D37" s="17"/>
      <c r="G37" s="13"/>
      <c r="H37" s="85" t="s">
        <v>225</v>
      </c>
      <c r="I37" s="89">
        <v>250</v>
      </c>
      <c r="J37" s="99"/>
    </row>
    <row r="38" spans="1:11" x14ac:dyDescent="0.2">
      <c r="A38" s="17"/>
      <c r="B38" s="17"/>
      <c r="C38" s="17"/>
      <c r="D38" s="17"/>
      <c r="G38" s="13"/>
      <c r="H38" s="84" t="s">
        <v>187</v>
      </c>
      <c r="I38" s="88">
        <v>1000</v>
      </c>
      <c r="J38" s="83">
        <v>1000</v>
      </c>
    </row>
    <row r="39" spans="1:11" ht="13.5" thickBot="1" x14ac:dyDescent="0.25">
      <c r="A39" s="17"/>
      <c r="B39" s="46"/>
      <c r="C39" s="46"/>
      <c r="D39" s="17"/>
      <c r="G39" s="13"/>
      <c r="H39" s="86" t="s">
        <v>203</v>
      </c>
      <c r="I39" s="90">
        <v>250</v>
      </c>
      <c r="J39" s="83">
        <v>250</v>
      </c>
    </row>
    <row r="40" spans="1:11" ht="13.5" thickTop="1" x14ac:dyDescent="0.2">
      <c r="A40" s="17"/>
      <c r="B40" s="65" t="s">
        <v>69</v>
      </c>
      <c r="C40" s="19">
        <v>58</v>
      </c>
      <c r="D40" s="17"/>
      <c r="H40" s="86" t="s">
        <v>224</v>
      </c>
      <c r="I40" s="90"/>
    </row>
    <row r="41" spans="1:11" ht="13.5" thickBot="1" x14ac:dyDescent="0.25">
      <c r="B41" s="66" t="s">
        <v>93</v>
      </c>
      <c r="C41" s="20">
        <v>29</v>
      </c>
      <c r="H41" s="91" t="s">
        <v>227</v>
      </c>
      <c r="I41" s="89">
        <v>250</v>
      </c>
      <c r="J41" s="83">
        <v>400</v>
      </c>
    </row>
    <row r="42" spans="1:11" ht="14.25" thickTop="1" thickBot="1" x14ac:dyDescent="0.25">
      <c r="B42" s="66" t="s">
        <v>94</v>
      </c>
      <c r="C42" s="20">
        <v>39</v>
      </c>
      <c r="I42" s="44">
        <f>SUM(I25:I41)</f>
        <v>8790.7999999999993</v>
      </c>
      <c r="J42" s="96">
        <f>SUM(J25:J41)</f>
        <v>7590.8</v>
      </c>
      <c r="K42" s="96" t="s">
        <v>214</v>
      </c>
    </row>
    <row r="43" spans="1:11" ht="14.25" thickTop="1" thickBot="1" x14ac:dyDescent="0.25">
      <c r="B43" s="66" t="s">
        <v>95</v>
      </c>
      <c r="C43" s="20">
        <v>58</v>
      </c>
      <c r="J43" s="96">
        <v>7000</v>
      </c>
      <c r="K43" s="96" t="s">
        <v>215</v>
      </c>
    </row>
    <row r="44" spans="1:11" ht="14.25" thickTop="1" thickBot="1" x14ac:dyDescent="0.25">
      <c r="B44" s="66" t="s">
        <v>48</v>
      </c>
      <c r="C44" s="20">
        <v>16</v>
      </c>
      <c r="J44" s="96">
        <f>J43-J42</f>
        <v>-590.80000000000018</v>
      </c>
      <c r="K44" s="96" t="s">
        <v>216</v>
      </c>
    </row>
    <row r="45" spans="1:11" ht="14.25" thickTop="1" thickBot="1" x14ac:dyDescent="0.25">
      <c r="B45" s="66" t="s">
        <v>77</v>
      </c>
      <c r="C45" s="20">
        <v>58</v>
      </c>
      <c r="H45" s="47" t="s">
        <v>211</v>
      </c>
      <c r="I45" s="97"/>
      <c r="J45" s="81">
        <f>C18-J15-J42</f>
        <v>132.19999999999982</v>
      </c>
    </row>
    <row r="46" spans="1:11" ht="14.25" thickTop="1" thickBot="1" x14ac:dyDescent="0.25">
      <c r="B46" s="66" t="s">
        <v>96</v>
      </c>
      <c r="C46" s="20">
        <v>12</v>
      </c>
      <c r="H46" s="47" t="s">
        <v>212</v>
      </c>
      <c r="I46" s="97"/>
      <c r="J46" s="95">
        <f>J45/C18</f>
        <v>1.6284799211628457E-2</v>
      </c>
    </row>
    <row r="47" spans="1:11" ht="13.5" thickTop="1" x14ac:dyDescent="0.2">
      <c r="B47" s="66" t="s">
        <v>97</v>
      </c>
      <c r="C47" s="20">
        <v>29</v>
      </c>
    </row>
    <row r="48" spans="1:11" x14ac:dyDescent="0.2">
      <c r="B48" s="66" t="s">
        <v>24</v>
      </c>
      <c r="C48" s="20">
        <v>29</v>
      </c>
    </row>
    <row r="49" spans="2:3" x14ac:dyDescent="0.2">
      <c r="B49" s="66" t="s">
        <v>74</v>
      </c>
      <c r="C49" s="20">
        <v>16</v>
      </c>
    </row>
    <row r="50" spans="2:3" x14ac:dyDescent="0.2">
      <c r="B50" s="66" t="s">
        <v>39</v>
      </c>
      <c r="C50" s="20">
        <v>29</v>
      </c>
    </row>
    <row r="51" spans="2:3" x14ac:dyDescent="0.2">
      <c r="B51" s="66" t="s">
        <v>26</v>
      </c>
      <c r="C51" s="20">
        <v>58</v>
      </c>
    </row>
    <row r="52" spans="2:3" x14ac:dyDescent="0.2">
      <c r="B52" s="66" t="s">
        <v>32</v>
      </c>
      <c r="C52" s="20">
        <v>29</v>
      </c>
    </row>
    <row r="53" spans="2:3" x14ac:dyDescent="0.2">
      <c r="B53" s="66" t="s">
        <v>27</v>
      </c>
      <c r="C53" s="20">
        <v>58</v>
      </c>
    </row>
    <row r="54" spans="2:3" x14ac:dyDescent="0.2">
      <c r="B54" s="66" t="s">
        <v>22</v>
      </c>
      <c r="C54" s="20">
        <v>29</v>
      </c>
    </row>
    <row r="55" spans="2:3" x14ac:dyDescent="0.2">
      <c r="B55" s="66" t="s">
        <v>98</v>
      </c>
      <c r="C55" s="20">
        <v>29</v>
      </c>
    </row>
    <row r="56" spans="2:3" x14ac:dyDescent="0.2">
      <c r="B56" s="66" t="s">
        <v>99</v>
      </c>
      <c r="C56" s="20">
        <v>58</v>
      </c>
    </row>
    <row r="57" spans="2:3" x14ac:dyDescent="0.2">
      <c r="B57" s="66" t="s">
        <v>100</v>
      </c>
      <c r="C57" s="20">
        <v>58</v>
      </c>
    </row>
    <row r="58" spans="2:3" x14ac:dyDescent="0.2">
      <c r="B58" s="66" t="s">
        <v>76</v>
      </c>
      <c r="C58" s="20">
        <v>20</v>
      </c>
    </row>
    <row r="59" spans="2:3" x14ac:dyDescent="0.2">
      <c r="B59" s="66" t="s">
        <v>101</v>
      </c>
      <c r="C59" s="20">
        <v>8</v>
      </c>
    </row>
    <row r="60" spans="2:3" x14ac:dyDescent="0.2">
      <c r="B60" s="16" t="s">
        <v>102</v>
      </c>
      <c r="C60" s="20">
        <v>8</v>
      </c>
    </row>
    <row r="61" spans="2:3" x14ac:dyDescent="0.2">
      <c r="B61" s="16" t="s">
        <v>103</v>
      </c>
      <c r="C61" s="20">
        <v>58</v>
      </c>
    </row>
    <row r="62" spans="2:3" x14ac:dyDescent="0.2">
      <c r="B62" s="16" t="s">
        <v>104</v>
      </c>
      <c r="C62" s="20">
        <v>29</v>
      </c>
    </row>
    <row r="63" spans="2:3" x14ac:dyDescent="0.2">
      <c r="B63" s="16" t="s">
        <v>81</v>
      </c>
      <c r="C63" s="20">
        <v>16</v>
      </c>
    </row>
    <row r="64" spans="2:3" x14ac:dyDescent="0.2">
      <c r="B64" s="16" t="s">
        <v>43</v>
      </c>
      <c r="C64" s="20">
        <v>29</v>
      </c>
    </row>
    <row r="65" spans="2:3" x14ac:dyDescent="0.2">
      <c r="B65" s="16" t="s">
        <v>33</v>
      </c>
      <c r="C65" s="20">
        <v>16</v>
      </c>
    </row>
    <row r="66" spans="2:3" x14ac:dyDescent="0.2">
      <c r="B66" s="16" t="s">
        <v>87</v>
      </c>
      <c r="C66" s="20">
        <v>8</v>
      </c>
    </row>
    <row r="67" spans="2:3" x14ac:dyDescent="0.2">
      <c r="B67" s="16" t="s">
        <v>66</v>
      </c>
      <c r="C67" s="20">
        <v>183</v>
      </c>
    </row>
    <row r="68" spans="2:3" x14ac:dyDescent="0.2">
      <c r="B68" s="16" t="s">
        <v>59</v>
      </c>
      <c r="C68" s="20">
        <v>29</v>
      </c>
    </row>
    <row r="69" spans="2:3" x14ac:dyDescent="0.2">
      <c r="B69" s="16" t="s">
        <v>105</v>
      </c>
      <c r="C69" s="20">
        <v>29</v>
      </c>
    </row>
    <row r="70" spans="2:3" x14ac:dyDescent="0.2">
      <c r="B70" s="16" t="s">
        <v>23</v>
      </c>
      <c r="C70" s="20">
        <v>58</v>
      </c>
    </row>
    <row r="71" spans="2:3" x14ac:dyDescent="0.2">
      <c r="B71" s="16" t="s">
        <v>106</v>
      </c>
      <c r="C71" s="20">
        <v>29</v>
      </c>
    </row>
    <row r="72" spans="2:3" x14ac:dyDescent="0.2">
      <c r="B72" s="16" t="s">
        <v>107</v>
      </c>
      <c r="C72" s="20">
        <v>29</v>
      </c>
    </row>
    <row r="73" spans="2:3" x14ac:dyDescent="0.2">
      <c r="B73" s="16" t="s">
        <v>108</v>
      </c>
      <c r="C73" s="20">
        <v>29</v>
      </c>
    </row>
    <row r="74" spans="2:3" x14ac:dyDescent="0.2">
      <c r="B74" s="16" t="s">
        <v>109</v>
      </c>
      <c r="C74" s="20">
        <v>17</v>
      </c>
    </row>
    <row r="75" spans="2:3" x14ac:dyDescent="0.2">
      <c r="B75" s="16" t="s">
        <v>110</v>
      </c>
      <c r="C75" s="20">
        <v>8</v>
      </c>
    </row>
    <row r="76" spans="2:3" x14ac:dyDescent="0.2">
      <c r="B76" s="16" t="s">
        <v>111</v>
      </c>
      <c r="C76" s="20">
        <v>29</v>
      </c>
    </row>
    <row r="77" spans="2:3" x14ac:dyDescent="0.2">
      <c r="B77" s="16" t="s">
        <v>112</v>
      </c>
      <c r="C77" s="20">
        <v>29</v>
      </c>
    </row>
    <row r="78" spans="2:3" ht="13.5" thickBot="1" x14ac:dyDescent="0.25">
      <c r="B78" s="28"/>
      <c r="C78" s="29"/>
    </row>
    <row r="79" spans="2:3" ht="14.25" thickTop="1" thickBot="1" x14ac:dyDescent="0.25">
      <c r="B79" s="24" t="s">
        <v>7</v>
      </c>
      <c r="C79" s="25">
        <f>SUM(C40:C78)</f>
        <v>1353</v>
      </c>
    </row>
    <row r="80" spans="2:3" ht="14.25" thickTop="1" thickBot="1" x14ac:dyDescent="0.25"/>
    <row r="81" spans="2:3" ht="13.5" thickTop="1" x14ac:dyDescent="0.2">
      <c r="B81" s="65" t="s">
        <v>114</v>
      </c>
      <c r="C81" s="19">
        <v>159</v>
      </c>
    </row>
    <row r="82" spans="2:3" x14ac:dyDescent="0.2">
      <c r="B82" s="66" t="s">
        <v>115</v>
      </c>
      <c r="C82" s="20">
        <v>16</v>
      </c>
    </row>
    <row r="83" spans="2:3" x14ac:dyDescent="0.2">
      <c r="B83" s="66" t="s">
        <v>25</v>
      </c>
      <c r="C83" s="20">
        <v>45</v>
      </c>
    </row>
    <row r="84" spans="2:3" x14ac:dyDescent="0.2">
      <c r="B84" s="66" t="s">
        <v>116</v>
      </c>
      <c r="C84" s="20">
        <v>29</v>
      </c>
    </row>
    <row r="85" spans="2:3" x14ac:dyDescent="0.2">
      <c r="B85" s="66" t="s">
        <v>117</v>
      </c>
      <c r="C85" s="20">
        <v>49</v>
      </c>
    </row>
    <row r="86" spans="2:3" x14ac:dyDescent="0.2">
      <c r="B86" s="66" t="s">
        <v>118</v>
      </c>
      <c r="C86" s="20">
        <v>20</v>
      </c>
    </row>
    <row r="87" spans="2:3" x14ac:dyDescent="0.2">
      <c r="B87" s="66" t="s">
        <v>70</v>
      </c>
      <c r="C87" s="20">
        <v>29</v>
      </c>
    </row>
    <row r="88" spans="2:3" x14ac:dyDescent="0.2">
      <c r="B88" s="66" t="s">
        <v>46</v>
      </c>
      <c r="C88" s="20">
        <v>8</v>
      </c>
    </row>
    <row r="89" spans="2:3" x14ac:dyDescent="0.2">
      <c r="B89" s="66" t="s">
        <v>52</v>
      </c>
      <c r="C89" s="20">
        <v>66</v>
      </c>
    </row>
    <row r="90" spans="2:3" x14ac:dyDescent="0.2">
      <c r="B90" s="66" t="s">
        <v>54</v>
      </c>
      <c r="C90" s="20">
        <v>9</v>
      </c>
    </row>
    <row r="91" spans="2:3" x14ac:dyDescent="0.2">
      <c r="B91" s="66" t="s">
        <v>119</v>
      </c>
      <c r="C91" s="20">
        <v>9</v>
      </c>
    </row>
    <row r="92" spans="2:3" x14ac:dyDescent="0.2">
      <c r="B92" s="66" t="s">
        <v>120</v>
      </c>
      <c r="C92" s="20">
        <v>13</v>
      </c>
    </row>
    <row r="93" spans="2:3" x14ac:dyDescent="0.2">
      <c r="B93" s="66" t="s">
        <v>121</v>
      </c>
      <c r="C93" s="20">
        <v>13</v>
      </c>
    </row>
    <row r="94" spans="2:3" x14ac:dyDescent="0.2">
      <c r="B94" s="66" t="s">
        <v>38</v>
      </c>
      <c r="C94" s="20">
        <v>51</v>
      </c>
    </row>
    <row r="95" spans="2:3" x14ac:dyDescent="0.2">
      <c r="B95" s="66" t="s">
        <v>122</v>
      </c>
      <c r="C95" s="20">
        <v>29</v>
      </c>
    </row>
    <row r="96" spans="2:3" x14ac:dyDescent="0.2">
      <c r="B96" s="66" t="s">
        <v>123</v>
      </c>
      <c r="C96" s="20">
        <v>9</v>
      </c>
    </row>
    <row r="97" spans="2:3" x14ac:dyDescent="0.2">
      <c r="B97" s="66" t="s">
        <v>117</v>
      </c>
      <c r="C97" s="20">
        <v>24</v>
      </c>
    </row>
    <row r="98" spans="2:3" x14ac:dyDescent="0.2">
      <c r="B98" s="66" t="s">
        <v>124</v>
      </c>
      <c r="C98" s="20">
        <v>19</v>
      </c>
    </row>
    <row r="99" spans="2:3" x14ac:dyDescent="0.2">
      <c r="B99" s="66" t="s">
        <v>86</v>
      </c>
      <c r="C99" s="20">
        <v>9</v>
      </c>
    </row>
    <row r="100" spans="2:3" x14ac:dyDescent="0.2">
      <c r="B100" s="66" t="s">
        <v>75</v>
      </c>
      <c r="C100" s="20">
        <v>32</v>
      </c>
    </row>
    <row r="101" spans="2:3" x14ac:dyDescent="0.2">
      <c r="B101" s="66" t="s">
        <v>67</v>
      </c>
      <c r="C101" s="20">
        <v>45</v>
      </c>
    </row>
    <row r="102" spans="2:3" x14ac:dyDescent="0.2">
      <c r="B102" s="66" t="s">
        <v>47</v>
      </c>
      <c r="C102" s="20">
        <v>9</v>
      </c>
    </row>
    <row r="103" spans="2:3" x14ac:dyDescent="0.2">
      <c r="B103" s="66" t="s">
        <v>40</v>
      </c>
      <c r="C103" s="20">
        <v>29</v>
      </c>
    </row>
    <row r="104" spans="2:3" x14ac:dyDescent="0.2">
      <c r="B104" s="66" t="s">
        <v>64</v>
      </c>
      <c r="C104" s="20">
        <v>8</v>
      </c>
    </row>
    <row r="105" spans="2:3" x14ac:dyDescent="0.2">
      <c r="B105" s="66" t="s">
        <v>125</v>
      </c>
      <c r="C105" s="20">
        <v>8</v>
      </c>
    </row>
    <row r="106" spans="2:3" x14ac:dyDescent="0.2">
      <c r="B106" s="66" t="s">
        <v>35</v>
      </c>
      <c r="C106" s="20">
        <v>49</v>
      </c>
    </row>
    <row r="107" spans="2:3" x14ac:dyDescent="0.2">
      <c r="B107" s="66" t="s">
        <v>126</v>
      </c>
      <c r="C107" s="20">
        <v>58</v>
      </c>
    </row>
    <row r="108" spans="2:3" x14ac:dyDescent="0.2">
      <c r="B108" s="66" t="s">
        <v>127</v>
      </c>
      <c r="C108" s="20">
        <v>29</v>
      </c>
    </row>
    <row r="109" spans="2:3" x14ac:dyDescent="0.2">
      <c r="B109" s="66" t="s">
        <v>68</v>
      </c>
      <c r="C109" s="20">
        <v>29</v>
      </c>
    </row>
    <row r="110" spans="2:3" x14ac:dyDescent="0.2">
      <c r="B110" s="66" t="s">
        <v>85</v>
      </c>
      <c r="C110" s="20">
        <v>16</v>
      </c>
    </row>
    <row r="111" spans="2:3" x14ac:dyDescent="0.2">
      <c r="B111" s="66" t="s">
        <v>128</v>
      </c>
      <c r="C111" s="20">
        <v>29</v>
      </c>
    </row>
    <row r="112" spans="2:3" x14ac:dyDescent="0.2">
      <c r="B112" s="66" t="s">
        <v>83</v>
      </c>
      <c r="C112" s="20">
        <v>29</v>
      </c>
    </row>
    <row r="113" spans="2:3" x14ac:dyDescent="0.2">
      <c r="B113" s="66" t="s">
        <v>45</v>
      </c>
      <c r="C113" s="20">
        <v>37</v>
      </c>
    </row>
    <row r="114" spans="2:3" x14ac:dyDescent="0.2">
      <c r="B114" s="66" t="s">
        <v>73</v>
      </c>
      <c r="C114" s="20">
        <v>29</v>
      </c>
    </row>
    <row r="115" spans="2:3" x14ac:dyDescent="0.2">
      <c r="B115" s="66" t="s">
        <v>84</v>
      </c>
      <c r="C115" s="20">
        <v>49</v>
      </c>
    </row>
    <row r="116" spans="2:3" ht="13.5" thickBot="1" x14ac:dyDescent="0.25">
      <c r="B116" s="30"/>
      <c r="C116" s="31"/>
    </row>
    <row r="117" spans="2:3" ht="14.25" thickTop="1" thickBot="1" x14ac:dyDescent="0.25">
      <c r="B117" s="24" t="s">
        <v>8</v>
      </c>
      <c r="C117" s="25">
        <f>SUM(C81:C116)</f>
        <v>1091</v>
      </c>
    </row>
    <row r="118" spans="2:3" ht="14.25" thickTop="1" thickBot="1" x14ac:dyDescent="0.25"/>
    <row r="119" spans="2:3" ht="13.5" thickTop="1" x14ac:dyDescent="0.2">
      <c r="B119" s="65" t="s">
        <v>129</v>
      </c>
      <c r="C119" s="19">
        <v>18</v>
      </c>
    </row>
    <row r="120" spans="2:3" x14ac:dyDescent="0.2">
      <c r="B120" s="66" t="s">
        <v>34</v>
      </c>
      <c r="C120" s="20">
        <v>32</v>
      </c>
    </row>
    <row r="121" spans="2:3" x14ac:dyDescent="0.2">
      <c r="B121" s="66" t="s">
        <v>130</v>
      </c>
      <c r="C121" s="20">
        <v>82</v>
      </c>
    </row>
    <row r="122" spans="2:3" x14ac:dyDescent="0.2">
      <c r="B122" s="66" t="s">
        <v>81</v>
      </c>
      <c r="C122" s="20">
        <v>43</v>
      </c>
    </row>
    <row r="123" spans="2:3" x14ac:dyDescent="0.2">
      <c r="B123" s="66" t="s">
        <v>50</v>
      </c>
      <c r="C123" s="20">
        <v>9</v>
      </c>
    </row>
    <row r="124" spans="2:3" x14ac:dyDescent="0.2">
      <c r="B124" s="66" t="s">
        <v>131</v>
      </c>
      <c r="C124" s="20">
        <v>9</v>
      </c>
    </row>
    <row r="125" spans="2:3" x14ac:dyDescent="0.2">
      <c r="B125" s="66" t="s">
        <v>49</v>
      </c>
      <c r="C125" s="20">
        <v>38</v>
      </c>
    </row>
    <row r="126" spans="2:3" x14ac:dyDescent="0.2">
      <c r="B126" s="66" t="s">
        <v>132</v>
      </c>
      <c r="C126" s="20">
        <v>10</v>
      </c>
    </row>
    <row r="127" spans="2:3" x14ac:dyDescent="0.2">
      <c r="B127" s="66" t="s">
        <v>133</v>
      </c>
      <c r="C127" s="20">
        <v>9</v>
      </c>
    </row>
    <row r="128" spans="2:3" x14ac:dyDescent="0.2">
      <c r="B128" s="66" t="s">
        <v>134</v>
      </c>
      <c r="C128" s="20">
        <v>9</v>
      </c>
    </row>
    <row r="129" spans="2:3" x14ac:dyDescent="0.2">
      <c r="B129" s="66" t="s">
        <v>135</v>
      </c>
      <c r="C129" s="20">
        <v>18</v>
      </c>
    </row>
    <row r="130" spans="2:3" x14ac:dyDescent="0.2">
      <c r="B130" s="66" t="s">
        <v>44</v>
      </c>
      <c r="C130" s="20">
        <v>9</v>
      </c>
    </row>
    <row r="131" spans="2:3" x14ac:dyDescent="0.2">
      <c r="B131" s="66" t="s">
        <v>80</v>
      </c>
      <c r="C131" s="20">
        <v>9</v>
      </c>
    </row>
    <row r="132" spans="2:3" x14ac:dyDescent="0.2">
      <c r="B132" s="66" t="s">
        <v>80</v>
      </c>
      <c r="C132" s="20">
        <v>32</v>
      </c>
    </row>
    <row r="133" spans="2:3" x14ac:dyDescent="0.2">
      <c r="B133" s="66" t="s">
        <v>80</v>
      </c>
      <c r="C133" s="20">
        <v>32</v>
      </c>
    </row>
    <row r="134" spans="2:3" x14ac:dyDescent="0.2">
      <c r="B134" s="66" t="s">
        <v>31</v>
      </c>
      <c r="C134" s="20">
        <v>51</v>
      </c>
    </row>
    <row r="135" spans="2:3" x14ac:dyDescent="0.2">
      <c r="B135" s="66" t="s">
        <v>51</v>
      </c>
      <c r="C135" s="20">
        <v>32</v>
      </c>
    </row>
    <row r="136" spans="2:3" x14ac:dyDescent="0.2">
      <c r="B136" s="66" t="s">
        <v>136</v>
      </c>
      <c r="C136" s="20">
        <v>9</v>
      </c>
    </row>
    <row r="137" spans="2:3" x14ac:dyDescent="0.2">
      <c r="B137" s="66" t="s">
        <v>137</v>
      </c>
      <c r="C137" s="20">
        <v>13</v>
      </c>
    </row>
    <row r="138" spans="2:3" x14ac:dyDescent="0.2">
      <c r="B138" s="66" t="s">
        <v>138</v>
      </c>
      <c r="C138" s="20">
        <v>26</v>
      </c>
    </row>
    <row r="139" spans="2:3" x14ac:dyDescent="0.2">
      <c r="B139" s="66" t="s">
        <v>139</v>
      </c>
      <c r="C139" s="20">
        <v>32</v>
      </c>
    </row>
    <row r="140" spans="2:3" x14ac:dyDescent="0.2">
      <c r="B140" s="66" t="s">
        <v>140</v>
      </c>
      <c r="C140" s="20">
        <v>46</v>
      </c>
    </row>
    <row r="141" spans="2:3" x14ac:dyDescent="0.2">
      <c r="B141" s="66" t="s">
        <v>141</v>
      </c>
      <c r="C141" s="20">
        <v>29</v>
      </c>
    </row>
    <row r="142" spans="2:3" x14ac:dyDescent="0.2">
      <c r="B142" s="66" t="s">
        <v>78</v>
      </c>
      <c r="C142" s="20">
        <v>32</v>
      </c>
    </row>
    <row r="143" spans="2:3" x14ac:dyDescent="0.2">
      <c r="B143" s="66" t="s">
        <v>142</v>
      </c>
      <c r="C143" s="20">
        <v>9</v>
      </c>
    </row>
    <row r="144" spans="2:3" x14ac:dyDescent="0.2">
      <c r="B144" s="66" t="s">
        <v>144</v>
      </c>
      <c r="C144" s="20">
        <v>19</v>
      </c>
    </row>
    <row r="145" spans="2:3" x14ac:dyDescent="0.2">
      <c r="B145" s="66" t="s">
        <v>71</v>
      </c>
      <c r="C145" s="20">
        <v>32</v>
      </c>
    </row>
    <row r="146" spans="2:3" x14ac:dyDescent="0.2">
      <c r="B146" s="66" t="s">
        <v>145</v>
      </c>
      <c r="C146" s="20">
        <v>9</v>
      </c>
    </row>
    <row r="147" spans="2:3" x14ac:dyDescent="0.2">
      <c r="B147" s="66" t="s">
        <v>37</v>
      </c>
      <c r="C147" s="20">
        <v>9</v>
      </c>
    </row>
    <row r="148" spans="2:3" x14ac:dyDescent="0.2">
      <c r="B148" s="66" t="s">
        <v>42</v>
      </c>
      <c r="C148" s="20">
        <v>9</v>
      </c>
    </row>
    <row r="149" spans="2:3" x14ac:dyDescent="0.2">
      <c r="B149" s="66" t="s">
        <v>146</v>
      </c>
      <c r="C149" s="20">
        <v>32</v>
      </c>
    </row>
    <row r="150" spans="2:3" x14ac:dyDescent="0.2">
      <c r="B150" s="66" t="s">
        <v>147</v>
      </c>
      <c r="C150" s="20">
        <v>9</v>
      </c>
    </row>
    <row r="151" spans="2:3" x14ac:dyDescent="0.2">
      <c r="B151" s="66" t="s">
        <v>148</v>
      </c>
      <c r="C151" s="20">
        <v>9</v>
      </c>
    </row>
    <row r="152" spans="2:3" x14ac:dyDescent="0.2">
      <c r="B152" s="66" t="s">
        <v>149</v>
      </c>
      <c r="C152" s="20">
        <v>21</v>
      </c>
    </row>
    <row r="153" spans="2:3" x14ac:dyDescent="0.2">
      <c r="B153" s="66" t="s">
        <v>29</v>
      </c>
      <c r="C153" s="20">
        <v>9</v>
      </c>
    </row>
    <row r="154" spans="2:3" x14ac:dyDescent="0.2">
      <c r="B154" s="66" t="s">
        <v>150</v>
      </c>
      <c r="C154" s="20">
        <v>9</v>
      </c>
    </row>
    <row r="155" spans="2:3" x14ac:dyDescent="0.2">
      <c r="B155" s="66" t="s">
        <v>151</v>
      </c>
      <c r="C155" s="20">
        <v>9</v>
      </c>
    </row>
    <row r="156" spans="2:3" x14ac:dyDescent="0.2">
      <c r="B156" s="66" t="s">
        <v>82</v>
      </c>
      <c r="C156" s="20">
        <v>9</v>
      </c>
    </row>
    <row r="157" spans="2:3" x14ac:dyDescent="0.2">
      <c r="B157" s="66" t="s">
        <v>152</v>
      </c>
      <c r="C157" s="20">
        <v>32</v>
      </c>
    </row>
    <row r="158" spans="2:3" x14ac:dyDescent="0.2">
      <c r="B158" s="66" t="s">
        <v>63</v>
      </c>
      <c r="C158" s="20">
        <v>9</v>
      </c>
    </row>
    <row r="159" spans="2:3" x14ac:dyDescent="0.2">
      <c r="B159" s="66" t="s">
        <v>28</v>
      </c>
      <c r="C159" s="20">
        <v>64</v>
      </c>
    </row>
    <row r="160" spans="2:3" x14ac:dyDescent="0.2">
      <c r="B160" s="66" t="s">
        <v>62</v>
      </c>
      <c r="C160" s="20">
        <v>19</v>
      </c>
    </row>
    <row r="161" spans="2:3" x14ac:dyDescent="0.2">
      <c r="B161" s="66" t="s">
        <v>153</v>
      </c>
      <c r="C161" s="20">
        <v>32</v>
      </c>
    </row>
    <row r="162" spans="2:3" x14ac:dyDescent="0.2">
      <c r="B162" s="66" t="s">
        <v>154</v>
      </c>
      <c r="C162" s="20">
        <v>32</v>
      </c>
    </row>
    <row r="163" spans="2:3" x14ac:dyDescent="0.2">
      <c r="B163" s="66" t="s">
        <v>155</v>
      </c>
      <c r="C163" s="20">
        <v>18</v>
      </c>
    </row>
    <row r="164" spans="2:3" x14ac:dyDescent="0.2">
      <c r="B164" s="66" t="s">
        <v>57</v>
      </c>
      <c r="C164" s="20">
        <v>9</v>
      </c>
    </row>
    <row r="165" spans="2:3" x14ac:dyDescent="0.2">
      <c r="B165" s="66" t="s">
        <v>156</v>
      </c>
      <c r="C165" s="20">
        <v>9</v>
      </c>
    </row>
    <row r="166" spans="2:3" x14ac:dyDescent="0.2">
      <c r="B166" s="66" t="s">
        <v>157</v>
      </c>
      <c r="C166" s="20">
        <v>8</v>
      </c>
    </row>
    <row r="167" spans="2:3" x14ac:dyDescent="0.2">
      <c r="B167" s="66" t="s">
        <v>157</v>
      </c>
      <c r="C167" s="20">
        <v>8</v>
      </c>
    </row>
    <row r="168" spans="2:3" x14ac:dyDescent="0.2">
      <c r="B168" s="66" t="s">
        <v>157</v>
      </c>
      <c r="C168" s="20">
        <v>8</v>
      </c>
    </row>
    <row r="169" spans="2:3" x14ac:dyDescent="0.2">
      <c r="B169" s="66" t="s">
        <v>157</v>
      </c>
      <c r="C169" s="20">
        <v>8</v>
      </c>
    </row>
    <row r="170" spans="2:3" x14ac:dyDescent="0.2">
      <c r="B170" s="66" t="s">
        <v>55</v>
      </c>
      <c r="C170" s="20">
        <v>72</v>
      </c>
    </row>
    <row r="171" spans="2:3" x14ac:dyDescent="0.2">
      <c r="B171" s="66" t="s">
        <v>158</v>
      </c>
      <c r="C171" s="20">
        <v>9</v>
      </c>
    </row>
    <row r="172" spans="2:3" x14ac:dyDescent="0.2">
      <c r="B172" s="66" t="s">
        <v>159</v>
      </c>
      <c r="C172" s="20">
        <v>19</v>
      </c>
    </row>
    <row r="173" spans="2:3" x14ac:dyDescent="0.2">
      <c r="B173" s="66" t="s">
        <v>72</v>
      </c>
      <c r="C173" s="20">
        <v>9</v>
      </c>
    </row>
    <row r="174" spans="2:3" x14ac:dyDescent="0.2">
      <c r="B174" s="66" t="s">
        <v>160</v>
      </c>
      <c r="C174" s="20">
        <v>13</v>
      </c>
    </row>
    <row r="175" spans="2:3" x14ac:dyDescent="0.2">
      <c r="B175" s="66" t="s">
        <v>161</v>
      </c>
      <c r="C175" s="20">
        <v>32</v>
      </c>
    </row>
    <row r="176" spans="2:3" x14ac:dyDescent="0.2">
      <c r="B176" s="66" t="s">
        <v>53</v>
      </c>
      <c r="C176" s="20">
        <v>22</v>
      </c>
    </row>
    <row r="177" spans="2:3" x14ac:dyDescent="0.2">
      <c r="B177" s="66" t="s">
        <v>162</v>
      </c>
      <c r="C177" s="20">
        <v>9</v>
      </c>
    </row>
    <row r="178" spans="2:3" x14ac:dyDescent="0.2">
      <c r="B178" s="66" t="s">
        <v>163</v>
      </c>
      <c r="C178" s="20">
        <v>9</v>
      </c>
    </row>
    <row r="179" spans="2:3" ht="13.5" thickBot="1" x14ac:dyDescent="0.25">
      <c r="B179" s="32"/>
      <c r="C179" s="29"/>
    </row>
    <row r="180" spans="2:3" ht="14.25" thickTop="1" thickBot="1" x14ac:dyDescent="0.25">
      <c r="B180" s="22" t="s">
        <v>9</v>
      </c>
      <c r="C180" s="23">
        <f>SUM(C119:C179)</f>
        <v>1273</v>
      </c>
    </row>
    <row r="181" spans="2:3" ht="14.25" thickTop="1" thickBot="1" x14ac:dyDescent="0.25"/>
    <row r="182" spans="2:3" ht="13.5" thickTop="1" x14ac:dyDescent="0.2">
      <c r="B182" s="65" t="s">
        <v>168</v>
      </c>
      <c r="C182" s="19">
        <v>9</v>
      </c>
    </row>
    <row r="183" spans="2:3" x14ac:dyDescent="0.2">
      <c r="B183" s="66" t="s">
        <v>169</v>
      </c>
      <c r="C183" s="20">
        <v>9</v>
      </c>
    </row>
    <row r="184" spans="2:3" x14ac:dyDescent="0.2">
      <c r="B184" s="66" t="s">
        <v>79</v>
      </c>
      <c r="C184" s="20">
        <v>9</v>
      </c>
    </row>
    <row r="185" spans="2:3" x14ac:dyDescent="0.2">
      <c r="B185" s="66" t="s">
        <v>170</v>
      </c>
      <c r="C185" s="20">
        <v>9</v>
      </c>
    </row>
    <row r="186" spans="2:3" x14ac:dyDescent="0.2">
      <c r="B186" s="66" t="s">
        <v>171</v>
      </c>
      <c r="C186" s="20">
        <v>9</v>
      </c>
    </row>
    <row r="187" spans="2:3" x14ac:dyDescent="0.2">
      <c r="B187" s="66" t="s">
        <v>172</v>
      </c>
      <c r="C187" s="20">
        <v>10</v>
      </c>
    </row>
    <row r="188" spans="2:3" x14ac:dyDescent="0.2">
      <c r="B188" s="66" t="s">
        <v>58</v>
      </c>
      <c r="C188" s="20">
        <v>9</v>
      </c>
    </row>
    <row r="189" spans="2:3" x14ac:dyDescent="0.2">
      <c r="B189" s="16" t="s">
        <v>153</v>
      </c>
      <c r="C189" s="20">
        <v>35</v>
      </c>
    </row>
    <row r="190" spans="2:3" x14ac:dyDescent="0.2">
      <c r="B190" s="66" t="s">
        <v>56</v>
      </c>
      <c r="C190" s="20">
        <v>32</v>
      </c>
    </row>
    <row r="191" spans="2:3" x14ac:dyDescent="0.2">
      <c r="B191" s="66" t="s">
        <v>41</v>
      </c>
      <c r="C191" s="20">
        <v>9</v>
      </c>
    </row>
    <row r="192" spans="2:3" x14ac:dyDescent="0.2">
      <c r="B192" s="66" t="s">
        <v>217</v>
      </c>
      <c r="C192" s="20">
        <v>32</v>
      </c>
    </row>
    <row r="193" spans="2:3" x14ac:dyDescent="0.2">
      <c r="B193" s="66" t="s">
        <v>218</v>
      </c>
      <c r="C193" s="20">
        <v>32</v>
      </c>
    </row>
    <row r="194" spans="2:3" x14ac:dyDescent="0.2">
      <c r="B194" s="66" t="s">
        <v>219</v>
      </c>
      <c r="C194" s="20">
        <v>18</v>
      </c>
    </row>
    <row r="195" spans="2:3" x14ac:dyDescent="0.2">
      <c r="B195" s="66" t="s">
        <v>220</v>
      </c>
      <c r="C195" s="20">
        <v>19</v>
      </c>
    </row>
    <row r="196" spans="2:3" x14ac:dyDescent="0.2">
      <c r="B196" s="66" t="s">
        <v>221</v>
      </c>
      <c r="C196" s="20">
        <v>32</v>
      </c>
    </row>
    <row r="197" spans="2:3" x14ac:dyDescent="0.2">
      <c r="B197" s="66" t="s">
        <v>222</v>
      </c>
      <c r="C197" s="20">
        <v>9</v>
      </c>
    </row>
    <row r="198" spans="2:3" x14ac:dyDescent="0.2">
      <c r="B198" s="16"/>
      <c r="C198" s="20"/>
    </row>
    <row r="199" spans="2:3" x14ac:dyDescent="0.2">
      <c r="B199" s="16"/>
      <c r="C199" s="20"/>
    </row>
    <row r="200" spans="2:3" x14ac:dyDescent="0.2">
      <c r="B200" s="16"/>
      <c r="C200" s="20"/>
    </row>
    <row r="201" spans="2:3" x14ac:dyDescent="0.2">
      <c r="B201" s="16"/>
      <c r="C201" s="20"/>
    </row>
    <row r="202" spans="2:3" x14ac:dyDescent="0.2">
      <c r="B202" s="16"/>
      <c r="C202" s="20"/>
    </row>
    <row r="203" spans="2:3" x14ac:dyDescent="0.2">
      <c r="B203" s="16"/>
      <c r="C203" s="20"/>
    </row>
    <row r="204" spans="2:3" x14ac:dyDescent="0.2">
      <c r="B204" s="16"/>
      <c r="C204" s="20"/>
    </row>
    <row r="205" spans="2:3" x14ac:dyDescent="0.2">
      <c r="B205" s="16"/>
      <c r="C205" s="20"/>
    </row>
    <row r="206" spans="2:3" x14ac:dyDescent="0.2">
      <c r="B206" s="16"/>
      <c r="C206" s="20"/>
    </row>
    <row r="207" spans="2:3" x14ac:dyDescent="0.2">
      <c r="B207" s="16"/>
      <c r="C207" s="20"/>
    </row>
    <row r="208" spans="2:3" x14ac:dyDescent="0.2">
      <c r="B208" s="16"/>
      <c r="C208" s="20"/>
    </row>
    <row r="209" spans="2:3" x14ac:dyDescent="0.2">
      <c r="B209" s="16"/>
      <c r="C209" s="20"/>
    </row>
    <row r="210" spans="2:3" ht="13.5" thickBot="1" x14ac:dyDescent="0.25">
      <c r="B210" s="32"/>
      <c r="C210" s="29"/>
    </row>
    <row r="211" spans="2:3" ht="14.25" thickTop="1" thickBot="1" x14ac:dyDescent="0.25">
      <c r="B211" s="22" t="s">
        <v>10</v>
      </c>
      <c r="C211" s="23">
        <f>SUM(C182:C210)</f>
        <v>282</v>
      </c>
    </row>
    <row r="212" spans="2:3" ht="14.25" thickTop="1" thickBot="1" x14ac:dyDescent="0.25"/>
    <row r="213" spans="2:3" ht="13.5" thickTop="1" x14ac:dyDescent="0.2">
      <c r="B213" s="18"/>
      <c r="C213" s="19"/>
    </row>
    <row r="214" spans="2:3" x14ac:dyDescent="0.2">
      <c r="B214" s="16"/>
      <c r="C214" s="20"/>
    </row>
    <row r="215" spans="2:3" x14ac:dyDescent="0.2">
      <c r="B215" s="16"/>
      <c r="C215" s="20"/>
    </row>
    <row r="216" spans="2:3" x14ac:dyDescent="0.2">
      <c r="B216" s="16"/>
      <c r="C216" s="20"/>
    </row>
    <row r="217" spans="2:3" x14ac:dyDescent="0.2">
      <c r="B217" s="16"/>
      <c r="C217" s="20"/>
    </row>
    <row r="218" spans="2:3" x14ac:dyDescent="0.2">
      <c r="B218" s="16"/>
      <c r="C218" s="20"/>
    </row>
    <row r="219" spans="2:3" x14ac:dyDescent="0.2">
      <c r="B219" s="16"/>
      <c r="C219" s="20"/>
    </row>
    <row r="220" spans="2:3" x14ac:dyDescent="0.2">
      <c r="B220" s="16"/>
      <c r="C220" s="20"/>
    </row>
    <row r="221" spans="2:3" x14ac:dyDescent="0.2">
      <c r="B221" s="16"/>
      <c r="C221" s="20"/>
    </row>
    <row r="222" spans="2:3" x14ac:dyDescent="0.2">
      <c r="B222" s="16"/>
      <c r="C222" s="20"/>
    </row>
    <row r="223" spans="2:3" x14ac:dyDescent="0.2">
      <c r="B223" s="16"/>
      <c r="C223" s="20"/>
    </row>
    <row r="224" spans="2:3" x14ac:dyDescent="0.2">
      <c r="B224" s="16"/>
      <c r="C224" s="20"/>
    </row>
    <row r="225" spans="2:3" x14ac:dyDescent="0.2">
      <c r="B225" s="16"/>
      <c r="C225" s="20"/>
    </row>
    <row r="226" spans="2:3" x14ac:dyDescent="0.2">
      <c r="B226" s="16"/>
      <c r="C226" s="20"/>
    </row>
    <row r="227" spans="2:3" x14ac:dyDescent="0.2">
      <c r="B227" s="16"/>
      <c r="C227" s="20"/>
    </row>
    <row r="228" spans="2:3" x14ac:dyDescent="0.2">
      <c r="B228" s="16"/>
      <c r="C228" s="20"/>
    </row>
    <row r="229" spans="2:3" x14ac:dyDescent="0.2">
      <c r="B229" s="16"/>
      <c r="C229" s="20"/>
    </row>
    <row r="230" spans="2:3" x14ac:dyDescent="0.2">
      <c r="B230" s="16"/>
      <c r="C230" s="20"/>
    </row>
    <row r="231" spans="2:3" x14ac:dyDescent="0.2">
      <c r="B231" s="16"/>
      <c r="C231" s="20"/>
    </row>
    <row r="232" spans="2:3" x14ac:dyDescent="0.2">
      <c r="B232" s="16"/>
      <c r="C232" s="20"/>
    </row>
    <row r="233" spans="2:3" x14ac:dyDescent="0.2">
      <c r="B233" s="16"/>
      <c r="C233" s="20"/>
    </row>
    <row r="234" spans="2:3" x14ac:dyDescent="0.2">
      <c r="B234" s="16"/>
      <c r="C234" s="20"/>
    </row>
    <row r="235" spans="2:3" x14ac:dyDescent="0.2">
      <c r="B235" s="16"/>
      <c r="C235" s="20"/>
    </row>
    <row r="236" spans="2:3" x14ac:dyDescent="0.2">
      <c r="B236" s="16"/>
      <c r="C236" s="20"/>
    </row>
    <row r="237" spans="2:3" x14ac:dyDescent="0.2">
      <c r="B237" s="16"/>
      <c r="C237" s="20"/>
    </row>
    <row r="238" spans="2:3" x14ac:dyDescent="0.2">
      <c r="B238" s="16"/>
      <c r="C238" s="20"/>
    </row>
    <row r="239" spans="2:3" x14ac:dyDescent="0.2">
      <c r="B239" s="16"/>
      <c r="C239" s="20"/>
    </row>
    <row r="240" spans="2:3" x14ac:dyDescent="0.2">
      <c r="B240" s="16"/>
      <c r="C240" s="20"/>
    </row>
    <row r="241" spans="2:3" x14ac:dyDescent="0.2">
      <c r="B241" s="16"/>
      <c r="C241" s="20"/>
    </row>
    <row r="242" spans="2:3" x14ac:dyDescent="0.2">
      <c r="B242" s="16"/>
      <c r="C242" s="20"/>
    </row>
    <row r="243" spans="2:3" x14ac:dyDescent="0.2">
      <c r="B243" s="16"/>
      <c r="C243" s="20"/>
    </row>
    <row r="244" spans="2:3" ht="13.5" thickBot="1" x14ac:dyDescent="0.25">
      <c r="B244" s="32"/>
      <c r="C244" s="29"/>
    </row>
    <row r="245" spans="2:3" ht="14.25" thickTop="1" thickBot="1" x14ac:dyDescent="0.25">
      <c r="B245" s="22" t="s">
        <v>11</v>
      </c>
      <c r="C245" s="23">
        <f>SUM(C213:C244)</f>
        <v>0</v>
      </c>
    </row>
    <row r="246" spans="2:3" ht="14.25" thickTop="1" thickBot="1" x14ac:dyDescent="0.25"/>
    <row r="247" spans="2:3" ht="13.5" thickTop="1" x14ac:dyDescent="0.2">
      <c r="B247" s="18"/>
      <c r="C247" s="19"/>
    </row>
    <row r="248" spans="2:3" x14ac:dyDescent="0.2">
      <c r="B248" s="16"/>
      <c r="C248" s="20"/>
    </row>
    <row r="249" spans="2:3" x14ac:dyDescent="0.2">
      <c r="B249" s="16"/>
      <c r="C249" s="20"/>
    </row>
    <row r="250" spans="2:3" x14ac:dyDescent="0.2">
      <c r="B250" s="16"/>
      <c r="C250" s="20"/>
    </row>
    <row r="251" spans="2:3" x14ac:dyDescent="0.2">
      <c r="B251" s="16"/>
      <c r="C251" s="20"/>
    </row>
    <row r="252" spans="2:3" x14ac:dyDescent="0.2">
      <c r="B252" s="16"/>
      <c r="C252" s="20"/>
    </row>
    <row r="253" spans="2:3" x14ac:dyDescent="0.2">
      <c r="B253" s="16"/>
      <c r="C253" s="20"/>
    </row>
    <row r="254" spans="2:3" x14ac:dyDescent="0.2">
      <c r="B254" s="16"/>
      <c r="C254" s="20"/>
    </row>
    <row r="255" spans="2:3" x14ac:dyDescent="0.2">
      <c r="B255" s="16"/>
      <c r="C255" s="20"/>
    </row>
    <row r="256" spans="2:3" x14ac:dyDescent="0.2">
      <c r="B256" s="16"/>
      <c r="C256" s="20"/>
    </row>
    <row r="257" spans="2:3" x14ac:dyDescent="0.2">
      <c r="B257" s="16"/>
      <c r="C257" s="20"/>
    </row>
    <row r="258" spans="2:3" x14ac:dyDescent="0.2">
      <c r="B258" s="16"/>
      <c r="C258" s="20"/>
    </row>
    <row r="259" spans="2:3" x14ac:dyDescent="0.2">
      <c r="B259" s="16"/>
      <c r="C259" s="20"/>
    </row>
    <row r="260" spans="2:3" x14ac:dyDescent="0.2">
      <c r="B260" s="16"/>
      <c r="C260" s="20"/>
    </row>
    <row r="261" spans="2:3" x14ac:dyDescent="0.2">
      <c r="B261" s="16"/>
      <c r="C261" s="20"/>
    </row>
    <row r="262" spans="2:3" x14ac:dyDescent="0.2">
      <c r="B262" s="16"/>
      <c r="C262" s="20"/>
    </row>
    <row r="263" spans="2:3" x14ac:dyDescent="0.2">
      <c r="B263" s="16"/>
      <c r="C263" s="20"/>
    </row>
    <row r="264" spans="2:3" x14ac:dyDescent="0.2">
      <c r="B264" s="16"/>
      <c r="C264" s="20"/>
    </row>
    <row r="265" spans="2:3" x14ac:dyDescent="0.2">
      <c r="B265" s="16"/>
      <c r="C265" s="20"/>
    </row>
    <row r="266" spans="2:3" x14ac:dyDescent="0.2">
      <c r="B266" s="16"/>
      <c r="C266" s="20"/>
    </row>
    <row r="267" spans="2:3" x14ac:dyDescent="0.2">
      <c r="B267" s="16"/>
      <c r="C267" s="20"/>
    </row>
    <row r="268" spans="2:3" x14ac:dyDescent="0.2">
      <c r="B268" s="16"/>
      <c r="C268" s="20"/>
    </row>
    <row r="269" spans="2:3" x14ac:dyDescent="0.2">
      <c r="B269" s="16"/>
      <c r="C269" s="20"/>
    </row>
    <row r="270" spans="2:3" x14ac:dyDescent="0.2">
      <c r="B270" s="16"/>
      <c r="C270" s="20"/>
    </row>
    <row r="271" spans="2:3" x14ac:dyDescent="0.2">
      <c r="B271" s="16"/>
      <c r="C271" s="20"/>
    </row>
    <row r="272" spans="2:3" x14ac:dyDescent="0.2">
      <c r="B272" s="16"/>
      <c r="C272" s="20"/>
    </row>
    <row r="273" spans="2:3" x14ac:dyDescent="0.2">
      <c r="B273" s="16"/>
      <c r="C273" s="20"/>
    </row>
    <row r="274" spans="2:3" ht="13.5" thickBot="1" x14ac:dyDescent="0.25">
      <c r="B274" s="32"/>
      <c r="C274" s="29"/>
    </row>
    <row r="275" spans="2:3" ht="14.25" thickTop="1" thickBot="1" x14ac:dyDescent="0.25">
      <c r="B275" s="22" t="s">
        <v>12</v>
      </c>
      <c r="C275" s="23">
        <f>SUM(C247:C274)</f>
        <v>0</v>
      </c>
    </row>
    <row r="276" spans="2:3" ht="14.25" thickTop="1" thickBot="1" x14ac:dyDescent="0.25"/>
    <row r="277" spans="2:3" ht="13.5" thickTop="1" x14ac:dyDescent="0.2">
      <c r="B277" s="18"/>
      <c r="C277" s="19"/>
    </row>
    <row r="278" spans="2:3" ht="13.5" thickBot="1" x14ac:dyDescent="0.25">
      <c r="B278" s="32"/>
      <c r="C278" s="29"/>
    </row>
    <row r="279" spans="2:3" ht="14.25" thickTop="1" thickBot="1" x14ac:dyDescent="0.25">
      <c r="B279" s="22" t="s">
        <v>60</v>
      </c>
      <c r="C279" s="23">
        <f>SUM(C277:C278)</f>
        <v>0</v>
      </c>
    </row>
    <row r="280" spans="2:3" ht="13.5" thickTop="1" x14ac:dyDescent="0.2"/>
  </sheetData>
  <sheetProtection algorithmName="SHA-512" hashValue="vBNsOY5U8LbAX5wSfFbc18ADsYJZkgzmlO0vehlj8nlQstCtWFbVZBr9rjWtDB0XSYZH9aVpSLFL0FLEICip0g==" saltValue="ts+Hn2/kLwr15BCJ5xyKaw==" spinCount="100000" sheet="1" objects="1" scenarios="1" selectLockedCells="1" selectUnlockedCells="1"/>
  <mergeCells count="6">
    <mergeCell ref="H24:I24"/>
    <mergeCell ref="B2:C2"/>
    <mergeCell ref="E2:F2"/>
    <mergeCell ref="H2:I2"/>
    <mergeCell ref="H18:I18"/>
    <mergeCell ref="E19:F19"/>
  </mergeCells>
  <conditionalFormatting sqref="J45">
    <cfRule type="cellIs" dxfId="1" priority="2" stopIfTrue="1" operator="lessThan">
      <formula>0</formula>
    </cfRule>
  </conditionalFormatting>
  <conditionalFormatting sqref="J46">
    <cfRule type="cellIs" dxfId="0" priority="1" stopIfTrue="1" operator="lessThan">
      <formula>0</formula>
    </cfRule>
  </conditionalFormatting>
  <pageMargins left="0.75" right="0.75" top="1" bottom="1" header="0.5" footer="0.5"/>
  <pageSetup paperSize="9" scale="68" orientation="landscape" r:id="rId1"/>
  <headerFooter alignWithMargins="0"/>
  <rowBreaks count="3" manualBreakCount="3">
    <brk id="78" min="1" max="2" man="1"/>
    <brk id="116" min="1" max="2" man="1"/>
    <brk id="179" min="1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2014</vt:lpstr>
      <vt:lpstr>Marathon Challenge 2014</vt:lpstr>
      <vt:lpstr>'2014'!Print_Area</vt:lpstr>
      <vt:lpstr>'Marathon Challenge 2014'!Print_Area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R&amp;ED</dc:creator>
  <cp:lastModifiedBy>Trev.Cook</cp:lastModifiedBy>
  <cp:lastPrinted>2015-02-03T10:45:24Z</cp:lastPrinted>
  <dcterms:created xsi:type="dcterms:W3CDTF">2000-07-19T10:20:00Z</dcterms:created>
  <dcterms:modified xsi:type="dcterms:W3CDTF">2015-02-03T14:25:37Z</dcterms:modified>
</cp:coreProperties>
</file>